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042" yWindow="-14" windowWidth="13082" windowHeight="10474" tabRatio="715" firstSheet="10" activeTab="11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民营经济  " sheetId="5" r:id="rId5"/>
    <sheet name="农林牧渔业总产值" sheetId="6" r:id="rId6"/>
    <sheet name="农村常住居民人均可支配收支情况  " sheetId="7" r:id="rId7"/>
    <sheet name="城镇常住居民人均可支配收支情况" sheetId="8" r:id="rId8"/>
    <sheet name="规模以上工业生产、销售情况  " sheetId="9" r:id="rId9"/>
    <sheet name="规模以上工业生产主要产品产量   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  " sheetId="14" r:id="rId14"/>
    <sheet name="社会消费品零售总额   " sheetId="15" r:id="rId15"/>
    <sheet name="名录库单位统计表  " sheetId="16" r:id="rId16"/>
    <sheet name="财政收支" sheetId="17" r:id="rId17"/>
    <sheet name="各镇街地方财政一般预算收入    " sheetId="18" r:id="rId18"/>
    <sheet name="金融情况  " sheetId="19" r:id="rId19"/>
    <sheet name="全社会用电量   " sheetId="21" r:id="rId20"/>
    <sheet name="居民消费价格指数   " sheetId="22" r:id="rId21"/>
    <sheet name="8月25日主要消费品价格  " sheetId="2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8">'金融情况  '!$B$7</definedName>
    <definedName name="OLE_LINK7" localSheetId="16">财政收支!$D$9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/>
  <c r="B9"/>
  <c r="C8"/>
  <c r="D8"/>
  <c r="E8"/>
  <c r="B8"/>
  <c r="E7"/>
  <c r="D7"/>
  <c r="E6"/>
  <c r="D6"/>
  <c r="C10" i="2"/>
  <c r="C9"/>
  <c r="C8"/>
  <c r="C7"/>
  <c r="C5" i="23" l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4"/>
  <c r="B5" i="22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C4"/>
  <c r="D4"/>
  <c r="B4"/>
  <c r="B5" i="21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C4"/>
  <c r="B4"/>
  <c r="B6" i="15" l="1"/>
  <c r="C6"/>
  <c r="D6"/>
  <c r="E6"/>
  <c r="B8"/>
  <c r="C8"/>
  <c r="D8"/>
  <c r="E8"/>
  <c r="B9"/>
  <c r="C9"/>
  <c r="D9"/>
  <c r="E9"/>
  <c r="B11"/>
  <c r="C11"/>
  <c r="D11"/>
  <c r="E11"/>
  <c r="B12"/>
  <c r="C12"/>
  <c r="D12"/>
  <c r="E12"/>
  <c r="B13"/>
  <c r="C13"/>
  <c r="D13"/>
  <c r="E13"/>
  <c r="B14"/>
  <c r="C14"/>
  <c r="D14"/>
  <c r="E14"/>
  <c r="B16"/>
  <c r="C16"/>
  <c r="D16"/>
  <c r="E16"/>
  <c r="B17"/>
  <c r="C17"/>
  <c r="D17"/>
  <c r="E17"/>
  <c r="C5"/>
  <c r="D5"/>
  <c r="E5"/>
  <c r="B5"/>
  <c r="C6" i="13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D5"/>
  <c r="C5"/>
  <c r="B5" i="12"/>
  <c r="B6"/>
  <c r="B7"/>
  <c r="B8"/>
  <c r="B9"/>
  <c r="B10"/>
  <c r="B12"/>
  <c r="B13"/>
  <c r="B14"/>
  <c r="B16"/>
  <c r="B17"/>
  <c r="B18"/>
  <c r="B19"/>
  <c r="B4"/>
  <c r="B5" i="11"/>
  <c r="C5"/>
  <c r="B6"/>
  <c r="C6"/>
  <c r="B7"/>
  <c r="C7"/>
  <c r="B8"/>
  <c r="C8"/>
  <c r="B9"/>
  <c r="C9"/>
  <c r="B10"/>
  <c r="C10"/>
  <c r="B11"/>
  <c r="C11"/>
  <c r="C4"/>
  <c r="B4"/>
  <c r="C5" i="10"/>
  <c r="D5"/>
  <c r="C6"/>
  <c r="D6"/>
  <c r="C7"/>
  <c r="D7"/>
  <c r="C8"/>
  <c r="D8"/>
  <c r="C9"/>
  <c r="D9"/>
  <c r="C10"/>
  <c r="D10"/>
  <c r="C11"/>
  <c r="D11"/>
  <c r="C12"/>
  <c r="D12"/>
  <c r="C13"/>
  <c r="D13"/>
  <c r="D4"/>
  <c r="C4"/>
  <c r="C4" i="9"/>
  <c r="C5"/>
  <c r="C6"/>
  <c r="C7"/>
  <c r="C8"/>
  <c r="C9"/>
  <c r="C10"/>
  <c r="C11"/>
  <c r="C12"/>
  <c r="C13"/>
  <c r="C14"/>
  <c r="C15"/>
  <c r="C16"/>
  <c r="C17"/>
  <c r="C18"/>
  <c r="C19"/>
  <c r="B5"/>
  <c r="B6"/>
  <c r="B7"/>
  <c r="B8"/>
  <c r="B9"/>
  <c r="B10"/>
  <c r="B11"/>
  <c r="B12"/>
  <c r="B13"/>
  <c r="B14"/>
  <c r="B15"/>
  <c r="B16"/>
  <c r="B17"/>
  <c r="B18"/>
  <c r="B19"/>
  <c r="B4"/>
  <c r="D18" i="2" l="1"/>
  <c r="D17"/>
  <c r="D16"/>
  <c r="D15"/>
  <c r="D14"/>
  <c r="D13"/>
  <c r="D10"/>
  <c r="D9"/>
  <c r="D8"/>
  <c r="D7"/>
  <c r="D12"/>
  <c r="D11"/>
  <c r="D6"/>
  <c r="D5"/>
  <c r="J13" i="1" l="1"/>
  <c r="I13"/>
  <c r="H13"/>
  <c r="G13"/>
  <c r="F13"/>
  <c r="E13"/>
  <c r="D13"/>
  <c r="C13"/>
  <c r="J12"/>
  <c r="I12"/>
  <c r="H12"/>
  <c r="G12"/>
  <c r="F12"/>
  <c r="E12"/>
  <c r="D12"/>
  <c r="C12"/>
  <c r="J10"/>
  <c r="I10"/>
  <c r="H10"/>
  <c r="G10"/>
  <c r="F10"/>
  <c r="E10"/>
  <c r="D10"/>
  <c r="C10"/>
  <c r="J8"/>
  <c r="I8"/>
  <c r="H8"/>
  <c r="G8"/>
  <c r="F8"/>
  <c r="E8"/>
  <c r="D8"/>
  <c r="C8"/>
  <c r="D16" i="17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C16" l="1"/>
  <c r="D25" i="18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E11" i="3" l="1"/>
  <c r="D11"/>
  <c r="C11"/>
  <c r="E10"/>
  <c r="D10"/>
  <c r="B11"/>
  <c r="B10"/>
  <c r="C10"/>
  <c r="E14" i="1" l="1"/>
  <c r="F14"/>
  <c r="G14"/>
  <c r="H14"/>
  <c r="I14"/>
  <c r="J14"/>
  <c r="D14"/>
  <c r="E11"/>
  <c r="F11"/>
  <c r="G11"/>
  <c r="H11"/>
  <c r="I11"/>
  <c r="J11"/>
  <c r="D11"/>
  <c r="E9"/>
  <c r="F9"/>
  <c r="G9"/>
  <c r="H9"/>
  <c r="I9"/>
  <c r="J9"/>
  <c r="D9"/>
  <c r="A5" i="10" l="1"/>
  <c r="B5"/>
  <c r="A6"/>
  <c r="B6"/>
  <c r="A7"/>
  <c r="B7"/>
  <c r="A8"/>
  <c r="B8"/>
  <c r="A9"/>
  <c r="B9"/>
  <c r="A10"/>
  <c r="B10"/>
  <c r="A11"/>
  <c r="B11"/>
  <c r="A12"/>
  <c r="B12"/>
  <c r="A13"/>
  <c r="B13"/>
  <c r="B4"/>
  <c r="A4"/>
  <c r="E18" i="2" l="1"/>
  <c r="E17"/>
  <c r="E16"/>
  <c r="E15"/>
  <c r="E12"/>
  <c r="E11"/>
  <c r="E10"/>
  <c r="E9"/>
  <c r="E8"/>
  <c r="E7"/>
  <c r="E6"/>
  <c r="E5"/>
  <c r="F18"/>
  <c r="F17"/>
  <c r="F16"/>
  <c r="F15"/>
  <c r="F12"/>
  <c r="F11"/>
  <c r="F10"/>
  <c r="F9"/>
  <c r="F8"/>
  <c r="F7"/>
  <c r="F6"/>
  <c r="F5"/>
  <c r="F4" i="19" l="1"/>
  <c r="F14" i="2" l="1"/>
  <c r="F13"/>
  <c r="C5" i="19"/>
  <c r="C6"/>
  <c r="C7"/>
  <c r="C9"/>
  <c r="C4"/>
  <c r="C8"/>
  <c r="E8" i="18" l="1"/>
  <c r="E19"/>
  <c r="E11"/>
  <c r="E20"/>
  <c r="E12"/>
  <c r="E22"/>
  <c r="E18"/>
  <c r="E14"/>
  <c r="E10"/>
  <c r="E6"/>
  <c r="E7"/>
  <c r="E23"/>
  <c r="E15"/>
  <c r="E24"/>
  <c r="E16"/>
  <c r="E25"/>
  <c r="E21"/>
  <c r="E17"/>
  <c r="E13"/>
  <c r="E9"/>
</calcChain>
</file>

<file path=xl/sharedStrings.xml><?xml version="1.0" encoding="utf-8"?>
<sst xmlns="http://schemas.openxmlformats.org/spreadsheetml/2006/main" count="467" uniqueCount="322">
  <si>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</si>
  <si>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</si>
  <si>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</si>
  <si>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</si>
  <si>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</si>
  <si>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</si>
  <si>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</si>
  <si>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</si>
  <si>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</si>
  <si>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总量</t>
  </si>
  <si>
    <t>增速</t>
  </si>
  <si>
    <t>排位</t>
  </si>
  <si>
    <t>—</t>
  </si>
  <si>
    <t>社会消费品零售总额</t>
  </si>
  <si>
    <t>全市各县区经济情况</t>
    <phoneticPr fontId="7" type="noConversion"/>
  </si>
  <si>
    <t>规模以上工业增加值</t>
  </si>
  <si>
    <t>规模以上工业增加值</t>
    <phoneticPr fontId="7" type="noConversion"/>
  </si>
  <si>
    <t>固定资产投资额</t>
  </si>
  <si>
    <t>固定资产投资额</t>
    <phoneticPr fontId="7" type="noConversion"/>
  </si>
  <si>
    <t>泸县主要经济指标与国家省市对比情况表</t>
  </si>
  <si>
    <t>指标名称</t>
  </si>
  <si>
    <t>国家</t>
  </si>
  <si>
    <t>四川</t>
  </si>
  <si>
    <t>泸州</t>
  </si>
  <si>
    <t>-</t>
  </si>
  <si>
    <t>地方一般公共预算收入</t>
    <phoneticPr fontId="7" type="noConversion"/>
  </si>
  <si>
    <t>泸州市主要经济指标全省排位情况表</t>
  </si>
  <si>
    <t>全省排位</t>
  </si>
  <si>
    <t>全社会固定资产投资</t>
  </si>
  <si>
    <t>地方一般公共预算收入</t>
    <phoneticPr fontId="7" type="noConversion"/>
  </si>
  <si>
    <t>上半年</t>
  </si>
  <si>
    <t>本季止累计</t>
  </si>
  <si>
    <t>泸县生产总值</t>
  </si>
  <si>
    <t>第一产业</t>
  </si>
  <si>
    <t>第二产业</t>
  </si>
  <si>
    <t>地区生产总值</t>
    <phoneticPr fontId="7" type="noConversion"/>
  </si>
  <si>
    <t>单位：万元</t>
  </si>
  <si>
    <r>
      <t>增速</t>
    </r>
    <r>
      <rPr>
        <sz val="9"/>
        <color theme="1"/>
        <rFont val="Times New Roman"/>
        <family val="1"/>
      </rPr>
      <t>%</t>
    </r>
  </si>
  <si>
    <t>民营经济增加值</t>
  </si>
  <si>
    <t>其中：工业</t>
  </si>
  <si>
    <t>第三产业</t>
  </si>
  <si>
    <r>
      <t>累计</t>
    </r>
    <r>
      <rPr>
        <sz val="9"/>
        <color theme="1"/>
        <rFont val="Times New Roman"/>
        <family val="1"/>
      </rPr>
      <t>±%</t>
    </r>
  </si>
  <si>
    <t>农林牧渔业总产值</t>
    <phoneticPr fontId="7" type="noConversion"/>
  </si>
  <si>
    <t>农村常住居民人均可支配收支情况</t>
  </si>
  <si>
    <t>一、可支配收入</t>
  </si>
  <si>
    <t>（一）工资性收入</t>
  </si>
  <si>
    <t>（二）经营收入</t>
  </si>
  <si>
    <t>（三）财产性收入</t>
  </si>
  <si>
    <t>（四）转移性收入</t>
  </si>
  <si>
    <t>二、生活消费支出</t>
  </si>
  <si>
    <t>注：以上数据是采取四舍五入保留整数原因，存在合计与分项不等的情况。</t>
  </si>
  <si>
    <t>城镇常住居民人均可支配收支情况</t>
    <phoneticPr fontId="7" type="noConversion"/>
  </si>
  <si>
    <t>规模以上工业生产、销售情况</t>
  </si>
  <si>
    <t>单位：亿元</t>
  </si>
  <si>
    <t>本月止累计</t>
  </si>
  <si>
    <t>三、工业增加值</t>
  </si>
  <si>
    <t>增速%</t>
  </si>
  <si>
    <t>一、工业总产值(现行价格)</t>
  </si>
  <si>
    <t>在总计中:轻工业</t>
  </si>
  <si>
    <t xml:space="preserve">         重工业</t>
  </si>
  <si>
    <t>在总计中:集体企业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</si>
  <si>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</si>
  <si>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</si>
  <si>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</si>
  <si>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</si>
  <si>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四、工业产品销售率（%）</t>
  </si>
  <si>
    <t>第三产业</t>
    <phoneticPr fontId="7" type="noConversion"/>
  </si>
  <si>
    <r>
      <t>增长</t>
    </r>
    <r>
      <rPr>
        <u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%                    </t>
    </r>
    <r>
      <rPr>
        <sz val="10"/>
        <color theme="1"/>
        <rFont val="黑体"/>
        <family val="3"/>
        <charset val="134"/>
      </rPr>
      <t>（可比价）</t>
    </r>
    <phoneticPr fontId="7" type="noConversion"/>
  </si>
  <si>
    <t xml:space="preserve">增速 </t>
  </si>
  <si>
    <t xml:space="preserve"> </t>
    <phoneticPr fontId="7" type="noConversion"/>
  </si>
  <si>
    <t>增速%                                                    （可比价）</t>
    <phoneticPr fontId="7" type="noConversion"/>
  </si>
  <si>
    <t>累计±%</t>
  </si>
  <si>
    <t xml:space="preserve">一、农林牧渔业总产值   </t>
    <phoneticPr fontId="7" type="noConversion"/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</si>
  <si>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</si>
  <si>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</si>
  <si>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</si>
  <si>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</si>
  <si>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</si>
  <si>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（四）渔业产值</t>
  </si>
  <si>
    <t xml:space="preserve"> （五）农林牧渔服务业产值 </t>
  </si>
  <si>
    <t xml:space="preserve">二、农林牧渔业增加值              </t>
    <phoneticPr fontId="7" type="noConversion"/>
  </si>
  <si>
    <t xml:space="preserve"> （一）农业增加值               </t>
  </si>
  <si>
    <t xml:space="preserve"> （二）林业增加值               </t>
  </si>
  <si>
    <t xml:space="preserve"> （三）牧业增加值               </t>
  </si>
  <si>
    <t xml:space="preserve"> （四）渔业增加值               </t>
  </si>
  <si>
    <t xml:space="preserve"> （五）农林牧渔服务业增加值     </t>
  </si>
  <si>
    <t xml:space="preserve">             家禽</t>
    <phoneticPr fontId="7" type="noConversion"/>
  </si>
  <si>
    <t>指  标  名  称</t>
  </si>
  <si>
    <t xml:space="preserve"> （一）食品</t>
  </si>
  <si>
    <t xml:space="preserve"> （二）衣着</t>
  </si>
  <si>
    <t xml:space="preserve"> （三）居住</t>
  </si>
  <si>
    <t xml:space="preserve"> （四）家庭设备用品及服务</t>
  </si>
  <si>
    <t xml:space="preserve"> （五）交通和通讯</t>
  </si>
  <si>
    <t xml:space="preserve"> （六）教育文化娱乐服务</t>
  </si>
  <si>
    <t xml:space="preserve"> （七）医疗保健</t>
  </si>
  <si>
    <t xml:space="preserve"> （八）其它商品和服务</t>
  </si>
  <si>
    <t xml:space="preserve">   （二）经营性收入</t>
  </si>
  <si>
    <t xml:space="preserve">   （三）财产性收入</t>
  </si>
  <si>
    <t xml:space="preserve">   （一）食品</t>
  </si>
  <si>
    <t xml:space="preserve">   （二）衣着</t>
  </si>
  <si>
    <t xml:space="preserve">   （三）居住</t>
  </si>
  <si>
    <t xml:space="preserve">   （四）家庭设备用品及服务</t>
  </si>
  <si>
    <t xml:space="preserve">   （五）交通和通讯</t>
  </si>
  <si>
    <t xml:space="preserve">   （六）教育文化娱乐服务</t>
  </si>
  <si>
    <t xml:space="preserve">   （七）医疗保健</t>
  </si>
  <si>
    <t xml:space="preserve">   （八）其它商品和服务</t>
  </si>
  <si>
    <t>规模以上工业生产主要产品产量</t>
  </si>
  <si>
    <t xml:space="preserve">        </t>
  </si>
  <si>
    <t>计量单位</t>
  </si>
  <si>
    <t>吨</t>
  </si>
  <si>
    <t>营业收入</t>
  </si>
  <si>
    <t>盈亏相抵后的利润总额</t>
  </si>
  <si>
    <t>利税总额</t>
  </si>
  <si>
    <t>资产总额</t>
  </si>
  <si>
    <t>应收账款净额</t>
  </si>
  <si>
    <t>产成品</t>
  </si>
  <si>
    <t>负债总额</t>
  </si>
  <si>
    <t>应缴增值税</t>
  </si>
  <si>
    <t>规模以上工业企业主要经济指标</t>
    <phoneticPr fontId="7" type="noConversion"/>
  </si>
  <si>
    <r>
      <t xml:space="preserve">              </t>
    </r>
    <r>
      <rPr>
        <sz val="9"/>
        <color theme="1"/>
        <rFont val="宋体"/>
        <family val="3"/>
        <charset val="134"/>
      </rPr>
      <t>单位：</t>
    </r>
    <r>
      <rPr>
        <sz val="9"/>
        <color theme="1"/>
        <rFont val="Times New Roman"/>
        <family val="1"/>
      </rPr>
      <t>%</t>
    </r>
  </si>
  <si>
    <t>（一）按构成分</t>
  </si>
  <si>
    <t>　　　设备工器具购置</t>
  </si>
  <si>
    <t>　　　其他投资</t>
  </si>
  <si>
    <t>（二）按行业分</t>
  </si>
  <si>
    <t xml:space="preserve"> #固定资产投资完成额</t>
  </si>
  <si>
    <t>　　#房地产开发投资</t>
  </si>
  <si>
    <t>　　#项目投资</t>
  </si>
  <si>
    <t>　　  #技改投资</t>
  </si>
  <si>
    <t xml:space="preserve">  民间投资占比（%）</t>
  </si>
  <si>
    <t xml:space="preserve">      建筑、安装工程</t>
  </si>
  <si>
    <t xml:space="preserve"> 　　第一产业</t>
  </si>
  <si>
    <t>　　 第二产业</t>
  </si>
  <si>
    <t>　　  #工业性投资</t>
  </si>
  <si>
    <t>　　 第三产业</t>
  </si>
  <si>
    <t>固定资产投资</t>
    <phoneticPr fontId="7" type="noConversion"/>
  </si>
  <si>
    <t>单位</t>
  </si>
  <si>
    <t>房地产开发投资额</t>
  </si>
  <si>
    <t>万元</t>
  </si>
  <si>
    <t>　其中：住宅</t>
  </si>
  <si>
    <t>本年施工房屋面积</t>
  </si>
  <si>
    <t>万平方米</t>
  </si>
  <si>
    <r>
      <t>#</t>
    </r>
    <r>
      <rPr>
        <sz val="9"/>
        <color theme="1"/>
        <rFont val="宋体"/>
        <family val="3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</si>
  <si>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</si>
  <si>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</si>
  <si>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</si>
  <si>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</si>
  <si>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本月止累计</t>
    <phoneticPr fontId="7" type="noConversion"/>
  </si>
  <si>
    <t>房地产主要指标</t>
    <phoneticPr fontId="7" type="noConversion"/>
  </si>
  <si>
    <t>建筑业主要指标情况</t>
  </si>
  <si>
    <t>签订的合同额</t>
  </si>
  <si>
    <t>一、建筑业总产值</t>
  </si>
  <si>
    <r>
      <t xml:space="preserve">  </t>
    </r>
    <r>
      <rPr>
        <sz val="9"/>
        <color theme="1"/>
        <rFont val="永中宋体"/>
        <family val="3"/>
        <charset val="134"/>
      </rPr>
      <t>其中：装饰装修产值</t>
    </r>
  </si>
  <si>
    <r>
      <t xml:space="preserve">   </t>
    </r>
    <r>
      <rPr>
        <sz val="9"/>
        <color theme="1"/>
        <rFont val="永中宋体"/>
        <family val="3"/>
        <charset val="134"/>
      </rPr>
      <t>　　在外省完成的产值</t>
    </r>
  </si>
  <si>
    <r>
      <t xml:space="preserve">  1.</t>
    </r>
    <r>
      <rPr>
        <sz val="9"/>
        <color theme="1"/>
        <rFont val="永中宋体"/>
        <family val="3"/>
        <charset val="134"/>
      </rPr>
      <t>建筑工程产值</t>
    </r>
  </si>
  <si>
    <r>
      <t xml:space="preserve">  2.</t>
    </r>
    <r>
      <rPr>
        <sz val="9"/>
        <color theme="1"/>
        <rFont val="永中宋体"/>
        <family val="3"/>
        <charset val="134"/>
      </rPr>
      <t>安装工程产值</t>
    </r>
  </si>
  <si>
    <r>
      <t xml:space="preserve">  3.</t>
    </r>
    <r>
      <rPr>
        <sz val="9"/>
        <color theme="1"/>
        <rFont val="永中宋体"/>
        <family val="3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</si>
  <si>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</si>
  <si>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</si>
  <si>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</si>
  <si>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</si>
  <si>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本月</t>
  </si>
  <si>
    <t>止累计</t>
  </si>
  <si>
    <t>其中：限额以上</t>
  </si>
  <si>
    <t>一、按销售所在地分组</t>
  </si>
  <si>
    <r>
      <t xml:space="preserve">    </t>
    </r>
    <r>
      <rPr>
        <sz val="9"/>
        <color theme="1"/>
        <rFont val="宋体"/>
        <family val="3"/>
        <charset val="134"/>
      </rPr>
      <t>城镇</t>
    </r>
  </si>
  <si>
    <r>
      <t xml:space="preserve">    </t>
    </r>
    <r>
      <rPr>
        <sz val="9"/>
        <color theme="1"/>
        <rFont val="宋体"/>
        <family val="3"/>
        <charset val="134"/>
      </rPr>
      <t>乡村</t>
    </r>
  </si>
  <si>
    <t>二、按行业分组</t>
  </si>
  <si>
    <r>
      <t xml:space="preserve">    </t>
    </r>
    <r>
      <rPr>
        <sz val="9"/>
        <color theme="1"/>
        <rFont val="宋体"/>
        <family val="3"/>
        <charset val="134"/>
      </rPr>
      <t>批发业</t>
    </r>
  </si>
  <si>
    <r>
      <t xml:space="preserve">    </t>
    </r>
    <r>
      <rPr>
        <sz val="9"/>
        <color theme="1"/>
        <rFont val="宋体"/>
        <family val="3"/>
        <charset val="134"/>
      </rPr>
      <t>零售业</t>
    </r>
  </si>
  <si>
    <r>
      <t xml:space="preserve">    </t>
    </r>
    <r>
      <rPr>
        <sz val="9"/>
        <color theme="1"/>
        <rFont val="宋体"/>
        <family val="3"/>
        <charset val="134"/>
      </rPr>
      <t>住宿业</t>
    </r>
  </si>
  <si>
    <r>
      <t xml:space="preserve">    </t>
    </r>
    <r>
      <rPr>
        <sz val="9"/>
        <color theme="1"/>
        <rFont val="宋体"/>
        <family val="3"/>
        <charset val="134"/>
      </rPr>
      <t>餐饮业</t>
    </r>
  </si>
  <si>
    <t>三、消费形态分</t>
  </si>
  <si>
    <r>
      <t xml:space="preserve">    </t>
    </r>
    <r>
      <rPr>
        <sz val="9"/>
        <color theme="1"/>
        <rFont val="宋体"/>
        <family val="3"/>
        <charset val="134"/>
      </rPr>
      <t>餐饮收入</t>
    </r>
  </si>
  <si>
    <r>
      <t xml:space="preserve">    </t>
    </r>
    <r>
      <rPr>
        <sz val="9"/>
        <color theme="1"/>
        <rFont val="宋体"/>
        <family val="3"/>
        <charset val="134"/>
      </rPr>
      <t>商品零售</t>
    </r>
  </si>
  <si>
    <t>社会消费品零售总额</t>
    <phoneticPr fontId="7" type="noConversion"/>
  </si>
  <si>
    <r>
      <t>增速</t>
    </r>
    <r>
      <rPr>
        <sz val="9"/>
        <color theme="1"/>
        <rFont val="Times New Roman"/>
        <family val="1"/>
      </rPr>
      <t>%</t>
    </r>
    <phoneticPr fontId="7" type="noConversion"/>
  </si>
  <si>
    <t>名录库单位统计表</t>
  </si>
  <si>
    <t>类型</t>
  </si>
  <si>
    <t>户数</t>
  </si>
  <si>
    <t>法人单位</t>
  </si>
  <si>
    <t>产业活动单位</t>
  </si>
  <si>
    <t>规模以上单位（联网直报调查单位）</t>
  </si>
  <si>
    <t>其中：规模以上工业</t>
  </si>
  <si>
    <t xml:space="preserve">      限额以上批发零售业</t>
  </si>
  <si>
    <t xml:space="preserve">      限额以上住宿业</t>
  </si>
  <si>
    <t xml:space="preserve">      限额以上餐饮业</t>
  </si>
  <si>
    <t xml:space="preserve">      规模以上服务业</t>
  </si>
  <si>
    <t>同比增减数</t>
    <phoneticPr fontId="7" type="noConversion"/>
  </si>
  <si>
    <t>实际完成</t>
  </si>
  <si>
    <t>一、收入合计</t>
  </si>
  <si>
    <t>其中：一般预算收入</t>
  </si>
  <si>
    <t>税收收入合计</t>
  </si>
  <si>
    <t>非税收收入合计</t>
  </si>
  <si>
    <t>二、支出合计</t>
  </si>
  <si>
    <t>其中：一般预算支出</t>
  </si>
  <si>
    <t>其中：一般公共服务支出</t>
  </si>
  <si>
    <r>
      <t>财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政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收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支</t>
    </r>
  </si>
  <si>
    <t>各镇街地方财政一般预算收入</t>
  </si>
  <si>
    <t>位次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</si>
  <si>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</si>
  <si>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</si>
  <si>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</si>
  <si>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</si>
  <si>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</si>
  <si>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</si>
  <si>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</si>
  <si>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</si>
  <si>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</si>
  <si>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</si>
  <si>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</si>
  <si>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</si>
  <si>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</si>
  <si>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</si>
  <si>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</si>
  <si>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</si>
  <si>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</si>
  <si>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</si>
  <si>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</si>
  <si>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</si>
  <si>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t>镇街合计</t>
  </si>
  <si>
    <t>单  位</t>
  </si>
  <si>
    <t>完成任务进度%</t>
    <phoneticPr fontId="7" type="noConversion"/>
  </si>
  <si>
    <r>
      <t xml:space="preserve">                  </t>
    </r>
    <r>
      <rPr>
        <sz val="9"/>
        <color theme="1"/>
        <rFont val="宋体"/>
        <family val="3"/>
        <charset val="134"/>
      </rPr>
      <t>单位：万元</t>
    </r>
  </si>
  <si>
    <t>本月末</t>
  </si>
  <si>
    <t>全社会各项贷款余额</t>
  </si>
  <si>
    <t>其中：短期贷款</t>
  </si>
  <si>
    <t>全社会各项存款余额</t>
  </si>
  <si>
    <t>其中：单位存款</t>
  </si>
  <si>
    <r>
      <t>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融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情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况</t>
    </r>
  </si>
  <si>
    <t xml:space="preserve">    居民储蓄存款</t>
  </si>
  <si>
    <t xml:space="preserve">      中长期贷款</t>
    <phoneticPr fontId="7" type="noConversion"/>
  </si>
  <si>
    <r>
      <t>全社会用电量</t>
    </r>
    <r>
      <rPr>
        <sz val="16"/>
        <color theme="1"/>
        <rFont val="Times New Roman"/>
        <family val="1"/>
      </rPr>
      <t xml:space="preserve"> </t>
    </r>
  </si>
  <si>
    <r>
      <t xml:space="preserve">                </t>
    </r>
    <r>
      <rPr>
        <sz val="9"/>
        <color theme="1"/>
        <rFont val="宋体"/>
        <family val="3"/>
        <charset val="134"/>
      </rPr>
      <t>单位：万千瓦时</t>
    </r>
  </si>
  <si>
    <t>全社会用电总计</t>
  </si>
  <si>
    <t>其中：采矿业</t>
  </si>
  <si>
    <t>制造业</t>
  </si>
  <si>
    <t>电力、燃气及水的生产和供应业</t>
  </si>
  <si>
    <t>其中：城镇居民</t>
  </si>
  <si>
    <t>乡村居民</t>
  </si>
  <si>
    <t>#全行业用电合计</t>
  </si>
  <si>
    <t>#城乡居民生活用电</t>
  </si>
  <si>
    <t>居民消费价格指数</t>
  </si>
  <si>
    <t>项目名称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</si>
  <si>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</si>
  <si>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</si>
  <si>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</si>
  <si>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</si>
  <si>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</si>
  <si>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</si>
  <si>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</si>
  <si>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</si>
  <si>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</si>
  <si>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t>上月=100</t>
  </si>
  <si>
    <t>上年同月=100</t>
  </si>
  <si>
    <t>上年同期=100</t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</si>
  <si>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</si>
  <si>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</si>
  <si>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</si>
  <si>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</si>
  <si>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</si>
  <si>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</si>
  <si>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</si>
  <si>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</si>
  <si>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</si>
  <si>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</si>
  <si>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</si>
  <si>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</si>
  <si>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</si>
  <si>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</si>
  <si>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</si>
  <si>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</si>
  <si>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</si>
  <si>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</si>
  <si>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</si>
  <si>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</si>
  <si>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</si>
  <si>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</si>
  <si>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</si>
  <si>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</si>
  <si>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</si>
  <si>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325#水泥</t>
  </si>
  <si>
    <t>包</t>
  </si>
  <si>
    <t>5L/桶</t>
  </si>
  <si>
    <t>上年同期</t>
    <phoneticPr fontId="7" type="noConversion"/>
  </si>
  <si>
    <r>
      <t>单位：亿元、</t>
    </r>
    <r>
      <rPr>
        <sz val="10"/>
        <color theme="1"/>
        <rFont val="Times New Roman"/>
        <family val="1"/>
      </rPr>
      <t>%</t>
    </r>
    <phoneticPr fontId="7" type="noConversion"/>
  </si>
  <si>
    <t>上半年城镇居民人均可支配收入(元)</t>
    <phoneticPr fontId="7" type="noConversion"/>
  </si>
  <si>
    <t>上半年农村居民人均可支配收入(元)</t>
    <phoneticPr fontId="7" type="noConversion"/>
  </si>
  <si>
    <t>上半年服务业增加值</t>
    <phoneticPr fontId="7" type="noConversion"/>
  </si>
  <si>
    <t>上半年地区生产总值</t>
    <phoneticPr fontId="7" type="noConversion"/>
  </si>
  <si>
    <t>上半年城镇居民人均可支配收入（元）</t>
    <phoneticPr fontId="7" type="noConversion"/>
  </si>
  <si>
    <t>上半年农村居民人均可支配收入（元）</t>
    <phoneticPr fontId="7" type="noConversion"/>
  </si>
  <si>
    <r>
      <t>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营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经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济</t>
    </r>
    <phoneticPr fontId="7" type="noConversion"/>
  </si>
  <si>
    <t>其中：工业</t>
    <phoneticPr fontId="7" type="noConversion"/>
  </si>
  <si>
    <t>其中：工业</t>
    <phoneticPr fontId="7" type="noConversion"/>
  </si>
  <si>
    <t xml:space="preserve">      有资质以上建筑业</t>
    <phoneticPr fontId="7" type="noConversion"/>
  </si>
  <si>
    <t xml:space="preserve">      房地产业开发经营业</t>
    <phoneticPr fontId="7" type="noConversion"/>
  </si>
  <si>
    <t>上半年地区生产总值</t>
    <phoneticPr fontId="7" type="noConversion"/>
  </si>
  <si>
    <t>上半年服务业增加值</t>
    <phoneticPr fontId="7" type="noConversion"/>
  </si>
  <si>
    <t>上半年城镇居民人均可支配收入（元）</t>
    <phoneticPr fontId="7" type="noConversion"/>
  </si>
  <si>
    <t>上半年农村居民人均可支配收入（元）</t>
    <phoneticPr fontId="7" type="noConversion"/>
  </si>
  <si>
    <t>-</t>
    <phoneticPr fontId="7" type="noConversion"/>
  </si>
  <si>
    <r>
      <t>单位：亿元、</t>
    </r>
    <r>
      <rPr>
        <sz val="12"/>
        <color theme="1"/>
        <rFont val="Times New Roman"/>
        <family val="1"/>
      </rPr>
      <t>%</t>
    </r>
    <phoneticPr fontId="7" type="noConversion"/>
  </si>
  <si>
    <r>
      <t>单位：亿元、元、</t>
    </r>
    <r>
      <rPr>
        <sz val="12"/>
        <color theme="1"/>
        <rFont val="Times New Roman"/>
        <family val="1"/>
      </rPr>
      <t>%</t>
    </r>
  </si>
  <si>
    <t>上半年</t>
    <phoneticPr fontId="7" type="noConversion"/>
  </si>
  <si>
    <t xml:space="preserve">                     单位：万元</t>
  </si>
  <si>
    <t>上半年</t>
    <phoneticPr fontId="7" type="noConversion"/>
  </si>
  <si>
    <t xml:space="preserve">                                          单位：元、%</t>
  </si>
  <si>
    <t>增速</t>
    <phoneticPr fontId="7" type="noConversion"/>
  </si>
  <si>
    <r>
      <rPr>
        <sz val="12"/>
        <color theme="1"/>
        <rFont val="宋体"/>
        <family val="3"/>
        <charset val="134"/>
      </rPr>
      <t>单位：元、</t>
    </r>
    <r>
      <rPr>
        <sz val="12"/>
        <color theme="1"/>
        <rFont val="Times New Roman"/>
        <family val="1"/>
      </rPr>
      <t>%</t>
    </r>
    <phoneticPr fontId="7" type="noConversion"/>
  </si>
  <si>
    <t>民间投资</t>
    <phoneticPr fontId="7" type="noConversion"/>
  </si>
  <si>
    <t>单位：万元、万平方米</t>
    <phoneticPr fontId="7" type="noConversion"/>
  </si>
  <si>
    <t xml:space="preserve">          单位：万元</t>
  </si>
  <si>
    <t>本月止累计</t>
    <phoneticPr fontId="7" type="noConversion"/>
  </si>
  <si>
    <t>(一)地方财政收入</t>
  </si>
  <si>
    <t>(二)上划中央收入</t>
  </si>
  <si>
    <t>(三)上划省级收入</t>
  </si>
  <si>
    <t xml:space="preserve">       财政八项支出</t>
    <phoneticPr fontId="7" type="noConversion"/>
  </si>
  <si>
    <t xml:space="preserve">                                          单位：万元</t>
  </si>
  <si>
    <r>
      <t>（</t>
    </r>
    <r>
      <rPr>
        <sz val="15"/>
        <color theme="1"/>
        <rFont val="Times New Roman"/>
        <family val="1"/>
      </rPr>
      <t>1-8</t>
    </r>
    <r>
      <rPr>
        <sz val="15"/>
        <color theme="1"/>
        <rFont val="宋体"/>
        <family val="3"/>
        <charset val="134"/>
      </rPr>
      <t>月）</t>
    </r>
    <phoneticPr fontId="7" type="noConversion"/>
  </si>
  <si>
    <r>
      <t>（</t>
    </r>
    <r>
      <rPr>
        <sz val="17"/>
        <color theme="1"/>
        <rFont val="Times New Roman"/>
        <family val="1"/>
      </rPr>
      <t>1-8</t>
    </r>
    <r>
      <rPr>
        <sz val="17"/>
        <color theme="1"/>
        <rFont val="宋体"/>
        <family val="3"/>
        <charset val="134"/>
      </rPr>
      <t>月）</t>
    </r>
    <phoneticPr fontId="7" type="noConversion"/>
  </si>
  <si>
    <r>
      <t>8</t>
    </r>
    <r>
      <rPr>
        <sz val="15"/>
        <color theme="1"/>
        <rFont val="黑体"/>
        <family val="3"/>
        <charset val="134"/>
      </rPr>
      <t>月</t>
    </r>
    <r>
      <rPr>
        <sz val="15"/>
        <color theme="1"/>
        <rFont val="Times New Roman"/>
        <family val="1"/>
      </rPr>
      <t>25</t>
    </r>
    <r>
      <rPr>
        <sz val="15"/>
        <color theme="1"/>
        <rFont val="黑体"/>
        <family val="3"/>
        <charset val="134"/>
      </rPr>
      <t>日主要消费品价格</t>
    </r>
    <phoneticPr fontId="7" type="noConversion"/>
  </si>
  <si>
    <t>2019年1-8月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</si>
</sst>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3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2"/>
      <charset val="134"/>
      <scheme val="minor"/>
    </font>
    <font>
      <sz val="17"/>
      <color theme="1"/>
      <name val="宋体"/>
      <family val="2"/>
      <charset val="134"/>
      <scheme val="minor"/>
    </font>
    <font>
      <sz val="17"/>
      <color theme="1"/>
      <name val="宋体"/>
      <family val="3"/>
      <charset val="134"/>
    </font>
    <font>
      <sz val="17"/>
      <color theme="1"/>
      <name val="Times New Roman"/>
      <family val="1"/>
    </font>
    <font>
      <sz val="15"/>
      <color theme="1"/>
      <name val="黑体"/>
      <family val="3"/>
      <charset val="134"/>
    </font>
    <font>
      <sz val="15"/>
      <color theme="1"/>
      <name val="宋体"/>
      <family val="2"/>
      <charset val="134"/>
      <scheme val="minor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9"/>
      <color theme="1"/>
      <name val="永中宋体"/>
      <family val="3"/>
      <charset val="134"/>
    </font>
    <font>
      <sz val="12"/>
      <color theme="1"/>
      <name val="黑体"/>
      <family val="3"/>
      <charset val="134"/>
    </font>
    <font>
      <sz val="10"/>
      <name val="黑体"/>
      <family val="3"/>
      <charset val="134"/>
    </font>
    <font>
      <u/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FF0000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17" fillId="0" borderId="1" xfId="0" applyNumberFormat="1" applyFont="1" applyFill="1" applyBorder="1" applyAlignment="1">
      <alignment horizontal="justify" vertical="center" wrapText="1"/>
    </xf>
    <xf numFmtId="0" fontId="17" fillId="0" borderId="2" xfId="0" applyNumberFormat="1" applyFont="1" applyFill="1" applyBorder="1" applyAlignment="1">
      <alignment horizontal="justify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7" fillId="0" borderId="13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justify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" fontId="16" fillId="0" borderId="9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 wrapText="1"/>
    </xf>
    <xf numFmtId="176" fontId="16" fillId="0" borderId="9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16" fillId="0" borderId="10" xfId="0" applyNumberFormat="1" applyFont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0" fillId="0" borderId="9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2" xfId="0" applyFont="1" applyBorder="1" applyAlignment="1">
      <alignment horizontal="justify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" fontId="27" fillId="0" borderId="9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76" fontId="27" fillId="0" borderId="9" xfId="0" applyNumberFormat="1" applyFont="1" applyBorder="1" applyAlignment="1">
      <alignment horizontal="center" vertical="center" wrapText="1"/>
    </xf>
    <xf numFmtId="176" fontId="27" fillId="0" borderId="10" xfId="0" applyNumberFormat="1" applyFont="1" applyBorder="1" applyAlignment="1">
      <alignment horizontal="center" vertical="center" wrapText="1"/>
    </xf>
    <xf numFmtId="176" fontId="28" fillId="0" borderId="10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 wrapText="1"/>
    </xf>
    <xf numFmtId="176" fontId="27" fillId="0" borderId="4" xfId="0" applyNumberFormat="1" applyFont="1" applyBorder="1" applyAlignment="1">
      <alignment horizontal="center" vertical="center" wrapText="1"/>
    </xf>
    <xf numFmtId="176" fontId="28" fillId="0" borderId="4" xfId="0" applyNumberFormat="1" applyFont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justify" vertical="center" wrapText="1"/>
    </xf>
    <xf numFmtId="0" fontId="23" fillId="0" borderId="0" xfId="0" applyFont="1" applyBorder="1">
      <alignment vertical="center"/>
    </xf>
    <xf numFmtId="1" fontId="16" fillId="0" borderId="7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1" fontId="16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7096;&#38376;&#25253;&#34920;\&#26376;&#24230;&#25968;&#25454;\2019\510500_yb_2019_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7096;&#38376;&#25253;&#34920;\&#20215;&#26684;\2019\2019&#24180;8&#26376;&#32479;&#35745;&#26376;&#25253;(&#33021;&#283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2508;&#21512;\&#23450;&#26399;&#36164;&#26009;\&#32479;&#35745;&#26376;&#25253;\&#20840;&#30465;&#26376;&#25253;\2019&#24180;&#22235;&#24029;&#26376;&#25253;\&#22235;&#24029;&#26376;&#25253;2019.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2508;&#21512;/&#23450;&#26399;&#36164;&#26009;/&#32479;&#35745;&#26376;&#25253;/&#20840;&#30465;&#26376;&#25253;/2019&#24180;&#22235;&#24029;&#26376;&#25253;/2019.8.20%20%20&#22235;&#24029;&#26376;&#25253;2019.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7096;&#38376;&#25253;&#34920;\&#24037;&#19994;\2019\2019&#24180;8&#26376;&#24037;&#19994;&#26376;&#2525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7&#26376;&#24037;&#19994;&#26376;&#2525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7096;&#38376;&#25253;&#34920;\&#25237;&#36164;%20&#25151;&#22320;&#20135;\2019\2019&#24180;8&#26376;&#25237;&#36164;&#26376;&#2525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508;&#21512;\&#37096;&#38376;&#25253;&#34920;\&#21830;&#36152;\2019\8&#26376;&#31038;&#28040;&#3864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6130;&#25919;&#31246;&#25910;/&#36130;&#25919;/2019&#24180;&#36130;&#25919;&#25253;&#34920;/&#25910;&#25903;&#26376;&#25253;-2019-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&#26376;&#32771;&#2668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经济运行情况"/>
      <sheetName val="全国、全省、全市主要指标"/>
      <sheetName val="主要经济指标一览"/>
      <sheetName val="规模以上工业生产"/>
      <sheetName val="规模以上工业产品产量"/>
      <sheetName val="规模以上经济效益、交通运输邮政"/>
      <sheetName val="全社会固定资产投资"/>
      <sheetName val="国内贸易"/>
      <sheetName val="财政税收"/>
      <sheetName val="金融"/>
      <sheetName val="物价"/>
      <sheetName val="县区经济"/>
      <sheetName val="经济副中心指标"/>
      <sheetName val="市州经济指标"/>
      <sheetName val="全省主要经济指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B5">
            <v>9.6</v>
          </cell>
          <cell r="C5">
            <v>4.8</v>
          </cell>
          <cell r="F5">
            <v>527.47138000000007</v>
          </cell>
          <cell r="G5">
            <v>11.4</v>
          </cell>
        </row>
        <row r="6">
          <cell r="B6">
            <v>13.4</v>
          </cell>
          <cell r="C6">
            <v>13.9</v>
          </cell>
          <cell r="F6">
            <v>165.61896000000002</v>
          </cell>
          <cell r="G6">
            <v>11.7</v>
          </cell>
        </row>
        <row r="7">
          <cell r="B7">
            <v>11.6</v>
          </cell>
          <cell r="C7">
            <v>9</v>
          </cell>
          <cell r="F7">
            <v>56.294930000000008</v>
          </cell>
          <cell r="G7">
            <v>11.1</v>
          </cell>
        </row>
        <row r="8">
          <cell r="B8">
            <v>11.9</v>
          </cell>
          <cell r="C8">
            <v>15.4</v>
          </cell>
          <cell r="F8">
            <v>56.119530000000005</v>
          </cell>
          <cell r="G8">
            <v>11.9</v>
          </cell>
        </row>
        <row r="9">
          <cell r="B9">
            <v>3.4</v>
          </cell>
          <cell r="C9">
            <v>-21.5</v>
          </cell>
          <cell r="F9">
            <v>89.459919999999997</v>
          </cell>
          <cell r="G9">
            <v>11.2</v>
          </cell>
        </row>
        <row r="10">
          <cell r="B10">
            <v>11.3</v>
          </cell>
          <cell r="C10">
            <v>-3.2</v>
          </cell>
          <cell r="F10">
            <v>73.261779999999987</v>
          </cell>
          <cell r="G10">
            <v>11.5</v>
          </cell>
        </row>
        <row r="11">
          <cell r="B11">
            <v>1.7</v>
          </cell>
          <cell r="C11">
            <v>12.3</v>
          </cell>
          <cell r="F11">
            <v>53.223709999999997</v>
          </cell>
          <cell r="G11">
            <v>11</v>
          </cell>
        </row>
        <row r="12">
          <cell r="B12">
            <v>2.2000000000000002</v>
          </cell>
          <cell r="C12">
            <v>1.4</v>
          </cell>
          <cell r="F12">
            <v>33.492550000000001</v>
          </cell>
          <cell r="G12">
            <v>11.3</v>
          </cell>
        </row>
      </sheetData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全市各县区经济情况"/>
      <sheetName val="泸县主要经济指标与国家省市对比情况表     "/>
      <sheetName val="泸州市主要经济指标全省排位情况表    "/>
      <sheetName val="地区生产总值"/>
      <sheetName val="民营经济  "/>
      <sheetName val="农林牧渔业总产值"/>
      <sheetName val="农村常住居民人均可支配收支情况  "/>
      <sheetName val="城镇常住居民人均可支配收支情况"/>
      <sheetName val="规模以上工业生产、销售情况  "/>
      <sheetName val="规模以上工业生产主要产品产量   "/>
      <sheetName val="规模以上工业企业主要经济指标"/>
      <sheetName val="固定资产投资"/>
      <sheetName val="房地产主要指标"/>
      <sheetName val="建筑业主要指标情况  "/>
      <sheetName val="社会消费品零售总额   "/>
      <sheetName val="名录库单位统计表  "/>
      <sheetName val="财政收支"/>
      <sheetName val="各镇街地方财政一般预算收入    "/>
      <sheetName val="金融情况  "/>
      <sheetName val="交通运输情况  "/>
      <sheetName val="全社会用电量   "/>
      <sheetName val="居民消费价格指数   "/>
      <sheetName val="8月25日主要消费品价格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B4">
            <v>78796.466400000005</v>
          </cell>
          <cell r="C4">
            <v>11.300999193593753</v>
          </cell>
        </row>
        <row r="5">
          <cell r="B5">
            <v>53295.496299999999</v>
          </cell>
          <cell r="C5">
            <v>16.737804511626276</v>
          </cell>
        </row>
        <row r="6">
          <cell r="B6">
            <v>1000.2209</v>
          </cell>
          <cell r="C6">
            <v>14.713703425053449</v>
          </cell>
        </row>
        <row r="7">
          <cell r="B7">
            <v>39463.023199999996</v>
          </cell>
          <cell r="C7">
            <v>19.156938838753646</v>
          </cell>
        </row>
        <row r="8">
          <cell r="B8">
            <v>37424.894199999995</v>
          </cell>
          <cell r="C8">
            <v>17.567299914363943</v>
          </cell>
        </row>
        <row r="9">
          <cell r="B9">
            <v>4129.5025999999998</v>
          </cell>
          <cell r="C9">
            <v>23.324502772910648</v>
          </cell>
        </row>
        <row r="10">
          <cell r="B10">
            <v>3433.0324000000001</v>
          </cell>
          <cell r="C10">
            <v>16.904184026830272</v>
          </cell>
        </row>
        <row r="11">
          <cell r="B11">
            <v>5269.0673000000006</v>
          </cell>
          <cell r="C11">
            <v>16.817819915115393</v>
          </cell>
        </row>
        <row r="12">
          <cell r="B12">
            <v>12832.252200000001</v>
          </cell>
          <cell r="C12">
            <v>10.020019529027024</v>
          </cell>
        </row>
        <row r="13">
          <cell r="B13">
            <v>25500.970100000002</v>
          </cell>
          <cell r="C13">
            <v>1.4285214321787754</v>
          </cell>
        </row>
        <row r="14">
          <cell r="B14">
            <v>3673.0735</v>
          </cell>
          <cell r="C14">
            <v>7.1225161044383034</v>
          </cell>
        </row>
        <row r="15">
          <cell r="B15">
            <v>21827.8966</v>
          </cell>
          <cell r="C15">
            <v>0.515453126849863</v>
          </cell>
        </row>
      </sheetData>
      <sheetData sheetId="21">
        <row r="4">
          <cell r="B4">
            <v>101.89135569</v>
          </cell>
          <cell r="C4">
            <v>102.93340669</v>
          </cell>
          <cell r="D4">
            <v>100.91494704</v>
          </cell>
        </row>
        <row r="5">
          <cell r="B5">
            <v>105.55603075000001</v>
          </cell>
          <cell r="C5">
            <v>111.03262108</v>
          </cell>
          <cell r="D5">
            <v>103.76754355999999</v>
          </cell>
        </row>
        <row r="6">
          <cell r="B6">
            <v>100</v>
          </cell>
          <cell r="C6">
            <v>100</v>
          </cell>
          <cell r="D6">
            <v>100</v>
          </cell>
        </row>
        <row r="7">
          <cell r="B7">
            <v>100</v>
          </cell>
          <cell r="C7">
            <v>100</v>
          </cell>
          <cell r="D7">
            <v>99.983539329999999</v>
          </cell>
        </row>
        <row r="8">
          <cell r="B8">
            <v>100</v>
          </cell>
          <cell r="C8">
            <v>100.12438397</v>
          </cell>
          <cell r="D8">
            <v>100.11352604</v>
          </cell>
        </row>
        <row r="9">
          <cell r="B9">
            <v>100.00030937</v>
          </cell>
          <cell r="C9">
            <v>98.061076349999993</v>
          </cell>
          <cell r="D9">
            <v>98.96236399</v>
          </cell>
        </row>
        <row r="10">
          <cell r="B10">
            <v>100.26694504</v>
          </cell>
          <cell r="C10">
            <v>96.595868429999996</v>
          </cell>
          <cell r="D10">
            <v>98.206173010000001</v>
          </cell>
        </row>
        <row r="11">
          <cell r="B11">
            <v>100</v>
          </cell>
          <cell r="C11">
            <v>100</v>
          </cell>
          <cell r="D11">
            <v>100</v>
          </cell>
        </row>
        <row r="12">
          <cell r="B12">
            <v>100</v>
          </cell>
          <cell r="C12">
            <v>100</v>
          </cell>
          <cell r="D12">
            <v>100</v>
          </cell>
        </row>
      </sheetData>
      <sheetData sheetId="22">
        <row r="4">
          <cell r="C4">
            <v>2.8</v>
          </cell>
        </row>
        <row r="5">
          <cell r="C5">
            <v>6</v>
          </cell>
        </row>
        <row r="6">
          <cell r="C6">
            <v>22</v>
          </cell>
        </row>
        <row r="7">
          <cell r="C7">
            <v>18</v>
          </cell>
        </row>
        <row r="8">
          <cell r="C8">
            <v>17</v>
          </cell>
        </row>
        <row r="9">
          <cell r="C9">
            <v>41</v>
          </cell>
        </row>
        <row r="10">
          <cell r="C10">
            <v>15</v>
          </cell>
        </row>
        <row r="11">
          <cell r="C11">
            <v>6</v>
          </cell>
        </row>
        <row r="12">
          <cell r="C12">
            <v>6</v>
          </cell>
        </row>
        <row r="13">
          <cell r="C13">
            <v>10</v>
          </cell>
        </row>
        <row r="14">
          <cell r="C14">
            <v>4</v>
          </cell>
        </row>
        <row r="15">
          <cell r="C15">
            <v>4</v>
          </cell>
        </row>
        <row r="16">
          <cell r="C16">
            <v>13</v>
          </cell>
        </row>
        <row r="17">
          <cell r="C17">
            <v>4.5</v>
          </cell>
        </row>
        <row r="18">
          <cell r="C18">
            <v>149.9</v>
          </cell>
        </row>
        <row r="19">
          <cell r="C19">
            <v>67.900000000000006</v>
          </cell>
        </row>
        <row r="20">
          <cell r="C20">
            <v>368</v>
          </cell>
        </row>
        <row r="21">
          <cell r="C21">
            <v>6.58</v>
          </cell>
        </row>
        <row r="22">
          <cell r="C22">
            <v>6.51</v>
          </cell>
        </row>
        <row r="23">
          <cell r="C23">
            <v>4500</v>
          </cell>
        </row>
        <row r="24">
          <cell r="C24">
            <v>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/>
      <sheetData sheetId="1"/>
      <sheetData sheetId="2">
        <row r="4">
          <cell r="B4">
            <v>20517.21</v>
          </cell>
          <cell r="C4">
            <v>7.8601999999999999</v>
          </cell>
          <cell r="N4">
            <v>10.1</v>
          </cell>
        </row>
        <row r="7">
          <cell r="B7">
            <v>10464.58</v>
          </cell>
          <cell r="C7">
            <v>9.1020000000000003</v>
          </cell>
        </row>
        <row r="18">
          <cell r="F18">
            <v>8.1</v>
          </cell>
        </row>
      </sheetData>
      <sheetData sheetId="3">
        <row r="4">
          <cell r="F4">
            <v>12861.824840000001</v>
          </cell>
          <cell r="G4">
            <v>10.3</v>
          </cell>
        </row>
      </sheetData>
      <sheetData sheetId="4">
        <row r="4">
          <cell r="F4">
            <v>18250</v>
          </cell>
          <cell r="G4">
            <v>8.6999999999999993</v>
          </cell>
        </row>
        <row r="11">
          <cell r="F11">
            <v>7661</v>
          </cell>
          <cell r="G11">
            <v>9.6</v>
          </cell>
        </row>
      </sheetData>
      <sheetData sheetId="5">
        <row r="23">
          <cell r="B23">
            <v>2767.8101000000001</v>
          </cell>
          <cell r="C23">
            <v>6.3</v>
          </cell>
        </row>
      </sheetData>
      <sheetData sheetId="6">
        <row r="9">
          <cell r="M9">
            <v>9.6</v>
          </cell>
          <cell r="N9">
            <v>6</v>
          </cell>
          <cell r="Z9">
            <v>4.8</v>
          </cell>
          <cell r="AA9">
            <v>19</v>
          </cell>
          <cell r="AE9">
            <v>527.47137999999984</v>
          </cell>
          <cell r="AF9">
            <v>7</v>
          </cell>
          <cell r="AG9">
            <v>11.4</v>
          </cell>
          <cell r="AH9">
            <v>1</v>
          </cell>
          <cell r="AJ9">
            <v>115.0275</v>
          </cell>
          <cell r="AL9">
            <v>3</v>
          </cell>
        </row>
      </sheetData>
      <sheetData sheetId="7">
        <row r="10">
          <cell r="C10">
            <v>5.6</v>
          </cell>
        </row>
        <row r="11">
          <cell r="C11">
            <v>5.5</v>
          </cell>
        </row>
        <row r="12">
          <cell r="B12">
            <v>262179</v>
          </cell>
          <cell r="C12">
            <v>8.1999999999999993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M6">
            <v>8.4</v>
          </cell>
          <cell r="AM6">
            <v>23550.799999999999</v>
          </cell>
          <cell r="AN6">
            <v>8.6999999999999993</v>
          </cell>
          <cell r="AO6">
            <v>13018.1</v>
          </cell>
          <cell r="AP6">
            <v>9.6</v>
          </cell>
        </row>
        <row r="7">
          <cell r="AM7">
            <v>18133.2</v>
          </cell>
          <cell r="AN7">
            <v>9</v>
          </cell>
          <cell r="AO7">
            <v>7580.6</v>
          </cell>
          <cell r="AP7">
            <v>9.6999999999999993</v>
          </cell>
        </row>
        <row r="8">
          <cell r="AM8">
            <v>18808.099999999999</v>
          </cell>
          <cell r="AN8">
            <v>8.8000000000000007</v>
          </cell>
          <cell r="AO8">
            <v>8835</v>
          </cell>
          <cell r="AP8">
            <v>9.6</v>
          </cell>
        </row>
        <row r="9">
          <cell r="AM9">
            <v>18324.86</v>
          </cell>
          <cell r="AN9">
            <v>9.1</v>
          </cell>
          <cell r="AO9">
            <v>7376.83</v>
          </cell>
          <cell r="AP9">
            <v>10</v>
          </cell>
        </row>
        <row r="10">
          <cell r="AM10">
            <v>18782.52</v>
          </cell>
          <cell r="AN10">
            <v>8.8000000000000007</v>
          </cell>
          <cell r="AO10">
            <v>8547.6299999999992</v>
          </cell>
          <cell r="AP10">
            <v>9.6</v>
          </cell>
        </row>
        <row r="11">
          <cell r="AM11">
            <v>18526.400000000001</v>
          </cell>
          <cell r="AN11">
            <v>8.6999999999999993</v>
          </cell>
          <cell r="AO11">
            <v>8070.7</v>
          </cell>
          <cell r="AP11">
            <v>9.6999999999999993</v>
          </cell>
        </row>
        <row r="12">
          <cell r="AM12">
            <v>16142.038740601</v>
          </cell>
          <cell r="AN12">
            <v>9.3000000000000007</v>
          </cell>
          <cell r="AO12">
            <v>5482.0323534880399</v>
          </cell>
          <cell r="AP12">
            <v>10.1</v>
          </cell>
        </row>
        <row r="13">
          <cell r="AM13">
            <v>15715.5</v>
          </cell>
          <cell r="AN13">
            <v>9.4</v>
          </cell>
          <cell r="AO13">
            <v>6803.9</v>
          </cell>
          <cell r="AP13">
            <v>9.9</v>
          </cell>
        </row>
        <row r="14">
          <cell r="AM14">
            <v>16349.1</v>
          </cell>
          <cell r="AN14">
            <v>9.1999999999999993</v>
          </cell>
          <cell r="AO14">
            <v>7931.2</v>
          </cell>
          <cell r="AP14">
            <v>10</v>
          </cell>
        </row>
        <row r="15">
          <cell r="AM15">
            <v>17517</v>
          </cell>
          <cell r="AN15">
            <v>8.9</v>
          </cell>
          <cell r="AO15">
            <v>8261.6</v>
          </cell>
          <cell r="AP15">
            <v>9.6999999999999993</v>
          </cell>
        </row>
        <row r="16">
          <cell r="AM16">
            <v>15986.9</v>
          </cell>
          <cell r="AN16">
            <v>9.3000000000000007</v>
          </cell>
          <cell r="AO16">
            <v>6291.3</v>
          </cell>
          <cell r="AP16">
            <v>10.199999999999999</v>
          </cell>
        </row>
        <row r="17">
          <cell r="AM17">
            <v>18071.8</v>
          </cell>
          <cell r="AN17">
            <v>8.8000000000000007</v>
          </cell>
          <cell r="AO17">
            <v>8039.2</v>
          </cell>
          <cell r="AP17">
            <v>9.8000000000000007</v>
          </cell>
        </row>
        <row r="18">
          <cell r="AM18">
            <v>17654.357620093666</v>
          </cell>
          <cell r="AN18">
            <v>9.1</v>
          </cell>
          <cell r="AO18">
            <v>7043.2005592635987</v>
          </cell>
          <cell r="AP18">
            <v>9.9</v>
          </cell>
        </row>
        <row r="19">
          <cell r="AM19">
            <v>17770.2</v>
          </cell>
          <cell r="AN19">
            <v>8.6999999999999993</v>
          </cell>
          <cell r="AO19">
            <v>7261.4</v>
          </cell>
          <cell r="AP19">
            <v>9.4</v>
          </cell>
        </row>
        <row r="20">
          <cell r="AM20">
            <v>16011.818446660098</v>
          </cell>
          <cell r="AN20">
            <v>9.3000000000000007</v>
          </cell>
          <cell r="AO20">
            <v>6646.10200782011</v>
          </cell>
          <cell r="AP20">
            <v>9.4</v>
          </cell>
        </row>
        <row r="21">
          <cell r="AM21">
            <v>18088.209739648104</v>
          </cell>
          <cell r="AN21">
            <v>8.6999999999999993</v>
          </cell>
          <cell r="AO21">
            <v>6657.992658551957</v>
          </cell>
          <cell r="AP21">
            <v>9.6999999999999993</v>
          </cell>
        </row>
        <row r="22">
          <cell r="AM22">
            <v>15693.6</v>
          </cell>
          <cell r="AN22">
            <v>9.5</v>
          </cell>
          <cell r="AO22">
            <v>5195.6000000000004</v>
          </cell>
          <cell r="AP22">
            <v>10.199999999999999</v>
          </cell>
        </row>
        <row r="23">
          <cell r="AM23">
            <v>17707.400000000001</v>
          </cell>
          <cell r="AN23">
            <v>8.6999999999999993</v>
          </cell>
          <cell r="AO23">
            <v>7292</v>
          </cell>
          <cell r="AP23">
            <v>9.5</v>
          </cell>
        </row>
        <row r="24">
          <cell r="AM24">
            <v>17843.3</v>
          </cell>
          <cell r="AN24">
            <v>8.5</v>
          </cell>
          <cell r="AO24">
            <v>5432.5</v>
          </cell>
          <cell r="AP24">
            <v>10.1</v>
          </cell>
        </row>
        <row r="25">
          <cell r="AM25">
            <v>17767.3</v>
          </cell>
          <cell r="AN25">
            <v>8.6</v>
          </cell>
          <cell r="AO25">
            <v>3503.8</v>
          </cell>
          <cell r="AP25">
            <v>10.4</v>
          </cell>
        </row>
        <row r="26">
          <cell r="AM26">
            <v>17488.400000000001</v>
          </cell>
          <cell r="AN26">
            <v>8.5</v>
          </cell>
          <cell r="AO26">
            <v>4847</v>
          </cell>
          <cell r="AP26">
            <v>10.5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>
        <row r="4">
          <cell r="B4">
            <v>256.10000000000002</v>
          </cell>
          <cell r="C4">
            <v>9.3000000000000007</v>
          </cell>
        </row>
        <row r="5">
          <cell r="B5">
            <v>211.4</v>
          </cell>
          <cell r="C5">
            <v>8.4</v>
          </cell>
        </row>
        <row r="6">
          <cell r="B6">
            <v>44.7</v>
          </cell>
          <cell r="C6">
            <v>13.2</v>
          </cell>
        </row>
        <row r="7">
          <cell r="B7">
            <v>0.2</v>
          </cell>
          <cell r="C7">
            <v>-75</v>
          </cell>
        </row>
        <row r="8">
          <cell r="B8">
            <v>224.6</v>
          </cell>
          <cell r="C8">
            <v>10.5</v>
          </cell>
        </row>
        <row r="9">
          <cell r="B9">
            <v>0.9</v>
          </cell>
          <cell r="C9">
            <v>-40</v>
          </cell>
        </row>
        <row r="10">
          <cell r="B10">
            <v>30.1</v>
          </cell>
          <cell r="C10">
            <v>4.9000000000000004</v>
          </cell>
        </row>
        <row r="11">
          <cell r="B11">
            <v>252.2</v>
          </cell>
          <cell r="C11">
            <v>8</v>
          </cell>
        </row>
        <row r="12">
          <cell r="B12">
            <v>209</v>
          </cell>
          <cell r="C12">
            <v>7.6</v>
          </cell>
        </row>
        <row r="13">
          <cell r="B13">
            <v>43.3</v>
          </cell>
          <cell r="C13">
            <v>10.199999999999999</v>
          </cell>
        </row>
        <row r="14">
          <cell r="B14">
            <v>0.2</v>
          </cell>
          <cell r="C14">
            <v>-75</v>
          </cell>
        </row>
        <row r="15">
          <cell r="B15">
            <v>221.1</v>
          </cell>
          <cell r="C15">
            <v>9.1999999999999993</v>
          </cell>
        </row>
        <row r="16">
          <cell r="B16">
            <v>0.9</v>
          </cell>
          <cell r="C16">
            <v>-35.700000000000003</v>
          </cell>
        </row>
        <row r="17">
          <cell r="B17">
            <v>29.7</v>
          </cell>
          <cell r="C17">
            <v>3.8</v>
          </cell>
        </row>
        <row r="18">
          <cell r="B18" t="str">
            <v>－</v>
          </cell>
          <cell r="C18">
            <v>3.4</v>
          </cell>
        </row>
        <row r="19">
          <cell r="B19">
            <v>98.5</v>
          </cell>
          <cell r="C19">
            <v>0</v>
          </cell>
        </row>
      </sheetData>
      <sheetData sheetId="1">
        <row r="4">
          <cell r="C4">
            <v>38</v>
          </cell>
          <cell r="D4">
            <v>2.7</v>
          </cell>
        </row>
        <row r="5">
          <cell r="C5">
            <v>66</v>
          </cell>
          <cell r="D5">
            <v>3.1</v>
          </cell>
        </row>
        <row r="6">
          <cell r="C6">
            <v>159</v>
          </cell>
          <cell r="D6">
            <v>26.7</v>
          </cell>
        </row>
        <row r="7">
          <cell r="C7">
            <v>49933</v>
          </cell>
          <cell r="D7">
            <v>11</v>
          </cell>
        </row>
        <row r="8">
          <cell r="C8">
            <v>1826</v>
          </cell>
          <cell r="D8">
            <v>24.6</v>
          </cell>
        </row>
        <row r="9">
          <cell r="C9">
            <v>99</v>
          </cell>
          <cell r="D9">
            <v>56</v>
          </cell>
        </row>
        <row r="10">
          <cell r="C10">
            <v>24</v>
          </cell>
          <cell r="D10">
            <v>83.8</v>
          </cell>
        </row>
        <row r="11">
          <cell r="C11">
            <v>2952</v>
          </cell>
          <cell r="D11">
            <v>23.9</v>
          </cell>
        </row>
        <row r="12">
          <cell r="C12">
            <v>5429</v>
          </cell>
          <cell r="D12">
            <v>22</v>
          </cell>
        </row>
        <row r="13">
          <cell r="C13">
            <v>8207</v>
          </cell>
          <cell r="D13">
            <v>31.4</v>
          </cell>
        </row>
      </sheetData>
      <sheetData sheetId="2">
        <row r="4">
          <cell r="B4">
            <v>2496662</v>
          </cell>
          <cell r="C4">
            <v>7.04</v>
          </cell>
        </row>
        <row r="5">
          <cell r="B5">
            <v>148661</v>
          </cell>
          <cell r="C5">
            <v>21.09</v>
          </cell>
        </row>
        <row r="6">
          <cell r="B6">
            <v>251887</v>
          </cell>
          <cell r="C6">
            <v>24.16</v>
          </cell>
        </row>
        <row r="7">
          <cell r="B7">
            <v>1095079</v>
          </cell>
          <cell r="C7">
            <v>11.5</v>
          </cell>
        </row>
        <row r="8">
          <cell r="B8">
            <v>149956.79999999999</v>
          </cell>
          <cell r="C8">
            <v>-1.73</v>
          </cell>
        </row>
        <row r="9">
          <cell r="B9">
            <v>172078</v>
          </cell>
          <cell r="C9">
            <v>6.26</v>
          </cell>
        </row>
        <row r="10">
          <cell r="B10">
            <v>437510</v>
          </cell>
          <cell r="C10">
            <v>5.34</v>
          </cell>
        </row>
        <row r="11">
          <cell r="B11">
            <v>48941</v>
          </cell>
          <cell r="C11">
            <v>42.59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  <sheetName val="固定资产投资"/>
      <sheetName val="房地产主要指标"/>
      <sheetName val="建筑业主要指标情况  "/>
      <sheetName val="社会消费品零售总额   "/>
      <sheetName val="名录库单位统计表  "/>
      <sheetName val="财政收支"/>
      <sheetName val="各镇街地方财政一般预算收入    "/>
      <sheetName val="金融情况  "/>
      <sheetName val="交通运输情况  "/>
      <sheetName val="全社会用电量   "/>
      <sheetName val="居民消费价格指数   "/>
      <sheetName val="6月25日主要消费品价格  "/>
    </sheetNames>
    <sheetDataSet>
      <sheetData sheetId="0" refreshError="1"/>
      <sheetData sheetId="1" refreshError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投资"/>
      <sheetName val="房地产主要指标"/>
      <sheetName val="建筑业"/>
      <sheetName val="Sheet1"/>
    </sheetNames>
    <sheetDataSet>
      <sheetData sheetId="0" refreshError="1"/>
      <sheetData sheetId="1">
        <row r="4">
          <cell r="B4">
            <v>-21.5</v>
          </cell>
        </row>
        <row r="5">
          <cell r="B5">
            <v>-21.5</v>
          </cell>
        </row>
        <row r="6">
          <cell r="B6">
            <v>54.3</v>
          </cell>
        </row>
        <row r="7">
          <cell r="B7">
            <v>-26.9</v>
          </cell>
        </row>
        <row r="8">
          <cell r="B8">
            <v>-66.400000000000006</v>
          </cell>
        </row>
        <row r="9">
          <cell r="B9">
            <v>-32.4</v>
          </cell>
        </row>
        <row r="10">
          <cell r="B10">
            <v>52.5</v>
          </cell>
        </row>
        <row r="12">
          <cell r="B12">
            <v>-22.9</v>
          </cell>
        </row>
        <row r="13">
          <cell r="B13">
            <v>-60.8</v>
          </cell>
        </row>
        <row r="14">
          <cell r="B14">
            <v>204.8</v>
          </cell>
        </row>
        <row r="16">
          <cell r="B16">
            <v>-39.200000000000003</v>
          </cell>
        </row>
        <row r="17">
          <cell r="B17">
            <v>-39.200000000000003</v>
          </cell>
        </row>
        <row r="18">
          <cell r="B18">
            <v>-39</v>
          </cell>
        </row>
        <row r="19">
          <cell r="B19">
            <v>-9.6</v>
          </cell>
        </row>
      </sheetData>
      <sheetData sheetId="2">
        <row r="4">
          <cell r="C4">
            <v>179097</v>
          </cell>
          <cell r="D4">
            <v>54.3</v>
          </cell>
        </row>
        <row r="5">
          <cell r="C5">
            <v>109141</v>
          </cell>
          <cell r="D5">
            <v>56.9</v>
          </cell>
        </row>
        <row r="6">
          <cell r="C6">
            <v>150.69999999999999</v>
          </cell>
          <cell r="D6">
            <v>33.200000000000003</v>
          </cell>
        </row>
        <row r="7">
          <cell r="C7">
            <v>107.8</v>
          </cell>
          <cell r="D7">
            <v>40.4</v>
          </cell>
        </row>
        <row r="8">
          <cell r="C8">
            <v>72.599999999999994</v>
          </cell>
          <cell r="D8">
            <v>411.7</v>
          </cell>
        </row>
        <row r="9">
          <cell r="C9">
            <v>57.5</v>
          </cell>
          <cell r="D9">
            <v>561</v>
          </cell>
        </row>
        <row r="10">
          <cell r="C10">
            <v>23.1</v>
          </cell>
          <cell r="D10">
            <v>36.700000000000003</v>
          </cell>
        </row>
        <row r="11">
          <cell r="C11">
            <v>10.6</v>
          </cell>
          <cell r="D11">
            <v>-8.1999999999999993</v>
          </cell>
        </row>
        <row r="12">
          <cell r="C12">
            <v>70.5</v>
          </cell>
          <cell r="D12">
            <v>-6.9</v>
          </cell>
        </row>
        <row r="13">
          <cell r="C13">
            <v>56.3</v>
          </cell>
          <cell r="D13">
            <v>1.4</v>
          </cell>
        </row>
        <row r="14">
          <cell r="C14">
            <v>344460</v>
          </cell>
          <cell r="D14">
            <v>13.1</v>
          </cell>
        </row>
        <row r="15">
          <cell r="C15">
            <v>307975</v>
          </cell>
          <cell r="D15">
            <v>56</v>
          </cell>
        </row>
        <row r="16">
          <cell r="C16">
            <v>0.6</v>
          </cell>
          <cell r="D16">
            <v>-85</v>
          </cell>
        </row>
        <row r="17">
          <cell r="C17">
            <v>0</v>
          </cell>
          <cell r="D17" t="str">
            <v>***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4">
          <cell r="B4">
            <v>127748.6</v>
          </cell>
          <cell r="C4">
            <v>10.7</v>
          </cell>
          <cell r="D4">
            <v>894599.2</v>
          </cell>
          <cell r="E4">
            <v>11.2</v>
          </cell>
        </row>
        <row r="5">
          <cell r="B5">
            <v>37680.5</v>
          </cell>
          <cell r="C5">
            <v>18.8</v>
          </cell>
          <cell r="D5">
            <v>241846</v>
          </cell>
          <cell r="E5">
            <v>19.100000000000001</v>
          </cell>
        </row>
        <row r="7">
          <cell r="B7">
            <v>89897.7</v>
          </cell>
          <cell r="C7">
            <v>11.1</v>
          </cell>
          <cell r="D7">
            <v>609745.9</v>
          </cell>
          <cell r="E7">
            <v>10.1</v>
          </cell>
        </row>
        <row r="8">
          <cell r="B8">
            <v>37850.9</v>
          </cell>
          <cell r="C8">
            <v>9.9</v>
          </cell>
          <cell r="D8">
            <v>284853.3</v>
          </cell>
          <cell r="E8">
            <v>13.5</v>
          </cell>
        </row>
        <row r="10">
          <cell r="B10">
            <v>35418.9</v>
          </cell>
          <cell r="C10">
            <v>1.9</v>
          </cell>
          <cell r="D10">
            <v>272984.40000000002</v>
          </cell>
          <cell r="E10">
            <v>3.9</v>
          </cell>
        </row>
        <row r="11">
          <cell r="B11">
            <v>65388.2</v>
          </cell>
          <cell r="C11">
            <v>14.3</v>
          </cell>
          <cell r="D11">
            <v>435630.9</v>
          </cell>
          <cell r="E11">
            <v>14.6</v>
          </cell>
        </row>
        <row r="12">
          <cell r="B12">
            <v>662.6</v>
          </cell>
          <cell r="C12">
            <v>17.8</v>
          </cell>
          <cell r="D12">
            <v>3822.7</v>
          </cell>
          <cell r="E12">
            <v>16.7</v>
          </cell>
        </row>
        <row r="13">
          <cell r="B13">
            <v>26278.9</v>
          </cell>
          <cell r="C13">
            <v>15</v>
          </cell>
          <cell r="D13">
            <v>182161.2</v>
          </cell>
          <cell r="E13">
            <v>14.9</v>
          </cell>
        </row>
        <row r="15">
          <cell r="B15">
            <v>26808.799999999999</v>
          </cell>
          <cell r="C15">
            <v>15.1</v>
          </cell>
          <cell r="D15">
            <v>184854.3</v>
          </cell>
          <cell r="E15">
            <v>15</v>
          </cell>
        </row>
        <row r="16">
          <cell r="B16">
            <v>100939.8</v>
          </cell>
          <cell r="C16">
            <v>9.6</v>
          </cell>
          <cell r="D16">
            <v>709744.9</v>
          </cell>
          <cell r="E16">
            <v>10.199999999999999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</sheetNames>
    <sheetDataSet>
      <sheetData sheetId="0">
        <row r="5">
          <cell r="M5">
            <v>2500</v>
          </cell>
          <cell r="N5">
            <v>36855</v>
          </cell>
          <cell r="R5">
            <v>-8.4529782900293107</v>
          </cell>
          <cell r="S5">
            <v>31781</v>
          </cell>
          <cell r="T5">
            <v>336767</v>
          </cell>
          <cell r="V5">
            <v>8.0001026229792132</v>
          </cell>
        </row>
        <row r="18">
          <cell r="C18">
            <v>10560</v>
          </cell>
          <cell r="F18">
            <v>84808</v>
          </cell>
          <cell r="J18">
            <v>16.712539909721457</v>
          </cell>
        </row>
        <row r="27">
          <cell r="C27">
            <v>3015</v>
          </cell>
          <cell r="F27">
            <v>102721</v>
          </cell>
          <cell r="J27">
            <v>-14.422700424050053</v>
          </cell>
        </row>
        <row r="28">
          <cell r="C28">
            <v>13575</v>
          </cell>
          <cell r="F28">
            <v>187529</v>
          </cell>
          <cell r="J28">
            <v>-2.6819306994919483</v>
          </cell>
        </row>
        <row r="29">
          <cell r="C29">
            <v>13574</v>
          </cell>
          <cell r="F29">
            <v>116774</v>
          </cell>
          <cell r="J29">
            <v>0.13291144667678509</v>
          </cell>
        </row>
        <row r="30">
          <cell r="C30">
            <v>5654</v>
          </cell>
          <cell r="F30">
            <v>68392</v>
          </cell>
          <cell r="J30">
            <v>-1.2646532309291447</v>
          </cell>
        </row>
        <row r="33">
          <cell r="M33">
            <v>33272</v>
          </cell>
          <cell r="N33">
            <v>421262</v>
          </cell>
          <cell r="R33">
            <v>9.0843648039774205</v>
          </cell>
        </row>
        <row r="37">
          <cell r="C37">
            <v>1698</v>
          </cell>
          <cell r="F37">
            <v>23984</v>
          </cell>
          <cell r="J37">
            <v>8.4267631103074141</v>
          </cell>
        </row>
        <row r="38">
          <cell r="C38">
            <v>20927</v>
          </cell>
          <cell r="F38">
            <v>279905</v>
          </cell>
          <cell r="J38">
            <v>-1.4713906049245824</v>
          </cell>
          <cell r="M38">
            <v>35954</v>
          </cell>
          <cell r="N38">
            <v>509681</v>
          </cell>
          <cell r="R38">
            <v>14.967800146619298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8月考核表"/>
    </sheetNames>
    <sheetDataSet>
      <sheetData sheetId="0">
        <row r="12">
          <cell r="E12">
            <v>3205</v>
          </cell>
          <cell r="H12">
            <v>35512</v>
          </cell>
          <cell r="I12">
            <v>0.68964713650399079</v>
          </cell>
        </row>
        <row r="13">
          <cell r="E13">
            <v>273</v>
          </cell>
          <cell r="H13">
            <v>6535</v>
          </cell>
          <cell r="I13">
            <v>0.76495376331499476</v>
          </cell>
        </row>
        <row r="14">
          <cell r="E14">
            <v>162</v>
          </cell>
          <cell r="H14">
            <v>1330</v>
          </cell>
          <cell r="I14">
            <v>0.73643410852713176</v>
          </cell>
        </row>
        <row r="15">
          <cell r="E15">
            <v>244</v>
          </cell>
          <cell r="H15">
            <v>3690</v>
          </cell>
          <cell r="I15">
            <v>1.1222627737226278</v>
          </cell>
        </row>
        <row r="16">
          <cell r="E16">
            <v>93</v>
          </cell>
          <cell r="H16">
            <v>1221</v>
          </cell>
          <cell r="I16">
            <v>0.55273879583521957</v>
          </cell>
        </row>
        <row r="17">
          <cell r="E17">
            <v>110</v>
          </cell>
          <cell r="H17">
            <v>1242</v>
          </cell>
          <cell r="I17">
            <v>0.45914972273567467</v>
          </cell>
        </row>
        <row r="18">
          <cell r="E18">
            <v>68</v>
          </cell>
          <cell r="H18">
            <v>1440</v>
          </cell>
          <cell r="I18">
            <v>0.45512010113780027</v>
          </cell>
        </row>
        <row r="19">
          <cell r="E19">
            <v>301</v>
          </cell>
          <cell r="H19">
            <v>1796</v>
          </cell>
          <cell r="I19">
            <v>0.65214233841684821</v>
          </cell>
        </row>
        <row r="20">
          <cell r="E20">
            <v>540</v>
          </cell>
          <cell r="H20">
            <v>1962</v>
          </cell>
          <cell r="I20">
            <v>0.59890109890109888</v>
          </cell>
        </row>
        <row r="21">
          <cell r="E21">
            <v>168</v>
          </cell>
          <cell r="H21">
            <v>1038</v>
          </cell>
          <cell r="I21">
            <v>0.63955637707948243</v>
          </cell>
        </row>
        <row r="22">
          <cell r="E22">
            <v>188</v>
          </cell>
          <cell r="H22">
            <v>2292</v>
          </cell>
          <cell r="I22">
            <v>0.558615647087497</v>
          </cell>
        </row>
        <row r="23">
          <cell r="E23">
            <v>213</v>
          </cell>
          <cell r="H23">
            <v>1649</v>
          </cell>
          <cell r="I23">
            <v>0.95538818076477405</v>
          </cell>
        </row>
        <row r="24">
          <cell r="E24">
            <v>37</v>
          </cell>
          <cell r="H24">
            <v>1248</v>
          </cell>
          <cell r="I24">
            <v>0.68308702791461418</v>
          </cell>
        </row>
        <row r="25">
          <cell r="E25">
            <v>131</v>
          </cell>
          <cell r="H25">
            <v>1311</v>
          </cell>
          <cell r="I25">
            <v>0.69696969696969702</v>
          </cell>
        </row>
        <row r="26">
          <cell r="E26">
            <v>44</v>
          </cell>
          <cell r="H26">
            <v>1314</v>
          </cell>
          <cell r="I26">
            <v>0.84338896020539156</v>
          </cell>
        </row>
        <row r="27">
          <cell r="E27">
            <v>177</v>
          </cell>
          <cell r="H27">
            <v>1761</v>
          </cell>
          <cell r="I27">
            <v>0.76665215498476269</v>
          </cell>
        </row>
        <row r="28">
          <cell r="E28">
            <v>82</v>
          </cell>
          <cell r="H28">
            <v>1266</v>
          </cell>
          <cell r="I28">
            <v>0.67412140575079871</v>
          </cell>
        </row>
        <row r="29">
          <cell r="E29">
            <v>166</v>
          </cell>
          <cell r="H29">
            <v>1002</v>
          </cell>
          <cell r="I29">
            <v>0.7528174305033809</v>
          </cell>
        </row>
        <row r="30">
          <cell r="E30">
            <v>56</v>
          </cell>
          <cell r="H30">
            <v>1225</v>
          </cell>
          <cell r="I30">
            <v>0.6413612565445026</v>
          </cell>
        </row>
        <row r="31">
          <cell r="E31">
            <v>113</v>
          </cell>
          <cell r="H31">
            <v>933</v>
          </cell>
          <cell r="I31">
            <v>0.44898941289701638</v>
          </cell>
        </row>
        <row r="32">
          <cell r="E32">
            <v>39</v>
          </cell>
          <cell r="H32">
            <v>1257</v>
          </cell>
          <cell r="I32">
            <v>0.818359375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"/>
  <sheetViews>
    <sheetView workbookViewId="0">
      <selection activeCell="O10" sqref="O10"/>
    </sheetView>
  </sheetViews>
  <sheetFormatPr defaultRowHeight="12.9"/>
  <cols>
    <col min="1" max="1" width="14.625" customWidth="1"/>
    <col min="2" max="6" width="8.375" customWidth="1"/>
    <col min="7" max="7" width="8.375" style="12" customWidth="1"/>
    <col min="8" max="10" width="8.375" customWidth="1"/>
  </cols>
  <sheetData>
    <row r="1" spans="1:12" s="2" customFormat="1" ht="26.5" customHeight="1">
      <c r="A1" s="110" t="s">
        <v>14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2" s="2" customFormat="1" ht="26.5" customHeight="1">
      <c r="A2" s="110" t="s">
        <v>318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2" s="2" customFormat="1" ht="26.5" customHeight="1">
      <c r="A3" s="111" t="s">
        <v>284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2" s="2" customFormat="1" ht="36" customHeight="1">
      <c r="A4" s="114" t="s">
        <v>0</v>
      </c>
      <c r="B4" s="115"/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3" t="s">
        <v>6</v>
      </c>
      <c r="I4" s="13" t="s">
        <v>7</v>
      </c>
      <c r="J4" s="15" t="s">
        <v>8</v>
      </c>
    </row>
    <row r="5" spans="1:12" s="2" customFormat="1" ht="36" customHeight="1">
      <c r="A5" s="113" t="s">
        <v>296</v>
      </c>
      <c r="B5" s="7" t="s">
        <v>9</v>
      </c>
      <c r="C5" s="79">
        <v>891.2</v>
      </c>
      <c r="D5" s="79">
        <v>246.3</v>
      </c>
      <c r="E5" s="79">
        <v>85.4</v>
      </c>
      <c r="F5" s="79">
        <v>137.5</v>
      </c>
      <c r="G5" s="82">
        <v>160.19999999999999</v>
      </c>
      <c r="H5" s="79">
        <v>108.3</v>
      </c>
      <c r="I5" s="79">
        <v>65.7</v>
      </c>
      <c r="J5" s="80">
        <v>87.8</v>
      </c>
    </row>
    <row r="6" spans="1:12" s="2" customFormat="1" ht="36" customHeight="1">
      <c r="A6" s="113"/>
      <c r="B6" s="7" t="s">
        <v>10</v>
      </c>
      <c r="C6" s="8">
        <v>7</v>
      </c>
      <c r="D6" s="8">
        <v>7.8</v>
      </c>
      <c r="E6" s="8">
        <v>9</v>
      </c>
      <c r="F6" s="8">
        <v>10.3</v>
      </c>
      <c r="G6" s="73">
        <v>3</v>
      </c>
      <c r="H6" s="8">
        <v>7.8</v>
      </c>
      <c r="I6" s="8">
        <v>4.8</v>
      </c>
      <c r="J6" s="9">
        <v>3.2</v>
      </c>
    </row>
    <row r="7" spans="1:12" s="2" customFormat="1" ht="36" customHeight="1">
      <c r="A7" s="113"/>
      <c r="B7" s="7" t="s">
        <v>11</v>
      </c>
      <c r="C7" s="8" t="s">
        <v>12</v>
      </c>
      <c r="D7" s="8">
        <v>3</v>
      </c>
      <c r="E7" s="8">
        <v>2</v>
      </c>
      <c r="F7" s="8">
        <v>1</v>
      </c>
      <c r="G7" s="73">
        <v>7</v>
      </c>
      <c r="H7" s="8">
        <v>3</v>
      </c>
      <c r="I7" s="8">
        <v>5</v>
      </c>
      <c r="J7" s="9">
        <v>6</v>
      </c>
    </row>
    <row r="8" spans="1:12" s="2" customFormat="1" ht="36" customHeight="1">
      <c r="A8" s="113" t="s">
        <v>16</v>
      </c>
      <c r="B8" s="7" t="s">
        <v>10</v>
      </c>
      <c r="C8" s="8">
        <f>[1]县区经济!$B5</f>
        <v>9.6</v>
      </c>
      <c r="D8" s="8">
        <f>[1]县区经济!$B6</f>
        <v>13.4</v>
      </c>
      <c r="E8" s="8">
        <f>[1]县区经济!$B7</f>
        <v>11.6</v>
      </c>
      <c r="F8" s="8">
        <f>[1]县区经济!$B8</f>
        <v>11.9</v>
      </c>
      <c r="G8" s="8">
        <f>[1]县区经济!$B9</f>
        <v>3.4</v>
      </c>
      <c r="H8" s="8">
        <f>[1]县区经济!$B10</f>
        <v>11.3</v>
      </c>
      <c r="I8" s="8">
        <f>[1]县区经济!$B11</f>
        <v>1.7</v>
      </c>
      <c r="J8" s="9">
        <f>[1]县区经济!$B12</f>
        <v>2.2000000000000002</v>
      </c>
      <c r="K8" s="108"/>
      <c r="L8" s="108"/>
    </row>
    <row r="9" spans="1:12" s="2" customFormat="1" ht="36" customHeight="1">
      <c r="A9" s="113"/>
      <c r="B9" s="7" t="s">
        <v>11</v>
      </c>
      <c r="C9" s="8" t="s">
        <v>12</v>
      </c>
      <c r="D9" s="8">
        <f>RANK(D8,$D$8:$J$8)</f>
        <v>1</v>
      </c>
      <c r="E9" s="8">
        <f t="shared" ref="E9:J9" si="0">RANK(E8,$D$8:$J$8)</f>
        <v>3</v>
      </c>
      <c r="F9" s="8">
        <f t="shared" si="0"/>
        <v>2</v>
      </c>
      <c r="G9" s="73">
        <f t="shared" si="0"/>
        <v>5</v>
      </c>
      <c r="H9" s="8">
        <f t="shared" si="0"/>
        <v>4</v>
      </c>
      <c r="I9" s="8">
        <f t="shared" si="0"/>
        <v>7</v>
      </c>
      <c r="J9" s="9">
        <f t="shared" si="0"/>
        <v>6</v>
      </c>
      <c r="K9" s="108"/>
      <c r="L9" s="108"/>
    </row>
    <row r="10" spans="1:12" s="2" customFormat="1" ht="36" customHeight="1">
      <c r="A10" s="113" t="s">
        <v>18</v>
      </c>
      <c r="B10" s="7" t="s">
        <v>10</v>
      </c>
      <c r="C10" s="8">
        <f>[1]县区经济!$C$5</f>
        <v>4.8</v>
      </c>
      <c r="D10" s="8">
        <f>[1]县区经济!$C$6</f>
        <v>13.9</v>
      </c>
      <c r="E10" s="8">
        <f>[1]县区经济!$C$7</f>
        <v>9</v>
      </c>
      <c r="F10" s="8">
        <f>[1]县区经济!$C$8</f>
        <v>15.4</v>
      </c>
      <c r="G10" s="8">
        <f>[1]县区经济!$C$9</f>
        <v>-21.5</v>
      </c>
      <c r="H10" s="8">
        <f>[1]县区经济!$C$10</f>
        <v>-3.2</v>
      </c>
      <c r="I10" s="8">
        <f>[1]县区经济!$C$11</f>
        <v>12.3</v>
      </c>
      <c r="J10" s="9">
        <f>[1]县区经济!$C$12</f>
        <v>1.4</v>
      </c>
      <c r="K10" s="108"/>
      <c r="L10" s="108"/>
    </row>
    <row r="11" spans="1:12" s="2" customFormat="1" ht="36" customHeight="1">
      <c r="A11" s="113"/>
      <c r="B11" s="7" t="s">
        <v>11</v>
      </c>
      <c r="C11" s="8" t="s">
        <v>12</v>
      </c>
      <c r="D11" s="8">
        <f>RANK(D10,$D$10:$J$10)</f>
        <v>2</v>
      </c>
      <c r="E11" s="8">
        <f t="shared" ref="E11:J11" si="1">RANK(E10,$D$10:$J$10)</f>
        <v>4</v>
      </c>
      <c r="F11" s="8">
        <f t="shared" si="1"/>
        <v>1</v>
      </c>
      <c r="G11" s="73">
        <f t="shared" si="1"/>
        <v>7</v>
      </c>
      <c r="H11" s="8">
        <f t="shared" si="1"/>
        <v>6</v>
      </c>
      <c r="I11" s="8">
        <f t="shared" si="1"/>
        <v>3</v>
      </c>
      <c r="J11" s="9">
        <f t="shared" si="1"/>
        <v>5</v>
      </c>
      <c r="K11" s="108"/>
      <c r="L11" s="108"/>
    </row>
    <row r="12" spans="1:12" s="2" customFormat="1" ht="36" customHeight="1">
      <c r="A12" s="113" t="s">
        <v>13</v>
      </c>
      <c r="B12" s="7" t="s">
        <v>9</v>
      </c>
      <c r="C12" s="84">
        <f>[1]县区经济!$F$5</f>
        <v>527.47138000000007</v>
      </c>
      <c r="D12" s="84">
        <f>[1]县区经济!$F$6</f>
        <v>165.61896000000002</v>
      </c>
      <c r="E12" s="84">
        <f>[1]县区经济!$F$7</f>
        <v>56.294930000000008</v>
      </c>
      <c r="F12" s="84">
        <f>[1]县区经济!$F$8</f>
        <v>56.119530000000005</v>
      </c>
      <c r="G12" s="83">
        <f>[1]县区经济!$F$9</f>
        <v>89.459919999999997</v>
      </c>
      <c r="H12" s="84">
        <f>[1]县区经济!$F$10</f>
        <v>73.261779999999987</v>
      </c>
      <c r="I12" s="84">
        <f>[1]县区经济!$F$11</f>
        <v>53.223709999999997</v>
      </c>
      <c r="J12" s="85">
        <f>[1]县区经济!$F$12</f>
        <v>33.492550000000001</v>
      </c>
    </row>
    <row r="13" spans="1:12" s="2" customFormat="1" ht="36" customHeight="1">
      <c r="A13" s="113"/>
      <c r="B13" s="7" t="s">
        <v>10</v>
      </c>
      <c r="C13" s="84">
        <f>[1]县区经济!$G$5</f>
        <v>11.4</v>
      </c>
      <c r="D13" s="8">
        <f>[1]县区经济!$G$6</f>
        <v>11.7</v>
      </c>
      <c r="E13" s="8">
        <f>[1]县区经济!$G$7</f>
        <v>11.1</v>
      </c>
      <c r="F13" s="8">
        <f>[1]县区经济!$G$8</f>
        <v>11.9</v>
      </c>
      <c r="G13" s="73">
        <f>[1]县区经济!$G$9</f>
        <v>11.2</v>
      </c>
      <c r="H13" s="8">
        <f>[1]县区经济!$G$10</f>
        <v>11.5</v>
      </c>
      <c r="I13" s="8">
        <f>[1]县区经济!$G$11</f>
        <v>11</v>
      </c>
      <c r="J13" s="9">
        <f>[1]县区经济!$G$12</f>
        <v>11.3</v>
      </c>
    </row>
    <row r="14" spans="1:12" s="2" customFormat="1" ht="36" customHeight="1">
      <c r="A14" s="113"/>
      <c r="B14" s="7" t="s">
        <v>11</v>
      </c>
      <c r="C14" s="8" t="s">
        <v>12</v>
      </c>
      <c r="D14" s="8">
        <f>RANK(D13,$D$13:$J$13)</f>
        <v>2</v>
      </c>
      <c r="E14" s="8">
        <f t="shared" ref="E14:J14" si="2">RANK(E13,$D$13:$J$13)</f>
        <v>6</v>
      </c>
      <c r="F14" s="8">
        <f t="shared" si="2"/>
        <v>1</v>
      </c>
      <c r="G14" s="73">
        <f t="shared" si="2"/>
        <v>5</v>
      </c>
      <c r="H14" s="8">
        <f t="shared" si="2"/>
        <v>3</v>
      </c>
      <c r="I14" s="8">
        <f t="shared" si="2"/>
        <v>7</v>
      </c>
      <c r="J14" s="9">
        <f t="shared" si="2"/>
        <v>4</v>
      </c>
    </row>
    <row r="15" spans="1:12" s="2" customFormat="1" ht="36" customHeight="1">
      <c r="A15" s="113" t="s">
        <v>297</v>
      </c>
      <c r="B15" s="7" t="s">
        <v>9</v>
      </c>
      <c r="C15" s="8">
        <v>331.2</v>
      </c>
      <c r="D15" s="8">
        <v>116.5</v>
      </c>
      <c r="E15" s="8">
        <v>24.3</v>
      </c>
      <c r="F15" s="8">
        <v>38</v>
      </c>
      <c r="G15" s="73">
        <v>49.6</v>
      </c>
      <c r="H15" s="8">
        <v>45</v>
      </c>
      <c r="I15" s="8">
        <v>29</v>
      </c>
      <c r="J15" s="9">
        <v>26.4</v>
      </c>
    </row>
    <row r="16" spans="1:12" s="2" customFormat="1" ht="36" customHeight="1">
      <c r="A16" s="113"/>
      <c r="B16" s="7" t="s">
        <v>10</v>
      </c>
      <c r="C16" s="8">
        <v>5.3</v>
      </c>
      <c r="D16" s="8">
        <v>3.3</v>
      </c>
      <c r="E16" s="8">
        <v>7.6</v>
      </c>
      <c r="F16" s="8">
        <v>9.6</v>
      </c>
      <c r="G16" s="73">
        <v>4.5</v>
      </c>
      <c r="H16" s="8">
        <v>6.3</v>
      </c>
      <c r="I16" s="8">
        <v>4.2</v>
      </c>
      <c r="J16" s="9">
        <v>6.3</v>
      </c>
    </row>
    <row r="17" spans="1:10" s="2" customFormat="1" ht="36" customHeight="1">
      <c r="A17" s="113"/>
      <c r="B17" s="7" t="s">
        <v>11</v>
      </c>
      <c r="C17" s="8" t="s">
        <v>12</v>
      </c>
      <c r="D17" s="8">
        <v>7</v>
      </c>
      <c r="E17" s="8">
        <v>2</v>
      </c>
      <c r="F17" s="8">
        <v>1</v>
      </c>
      <c r="G17" s="73">
        <v>5</v>
      </c>
      <c r="H17" s="8">
        <v>3</v>
      </c>
      <c r="I17" s="8">
        <v>6</v>
      </c>
      <c r="J17" s="9">
        <v>3</v>
      </c>
    </row>
    <row r="18" spans="1:10" s="2" customFormat="1" ht="36" customHeight="1">
      <c r="A18" s="113" t="s">
        <v>298</v>
      </c>
      <c r="B18" s="7" t="s">
        <v>9</v>
      </c>
      <c r="C18" s="8">
        <v>18325</v>
      </c>
      <c r="D18" s="8">
        <v>20990</v>
      </c>
      <c r="E18" s="8">
        <v>18109</v>
      </c>
      <c r="F18" s="8">
        <v>20181</v>
      </c>
      <c r="G18" s="73">
        <v>18169</v>
      </c>
      <c r="H18" s="8">
        <v>17898</v>
      </c>
      <c r="I18" s="8">
        <v>14423</v>
      </c>
      <c r="J18" s="9">
        <v>14449</v>
      </c>
    </row>
    <row r="19" spans="1:10" s="2" customFormat="1" ht="36" customHeight="1">
      <c r="A19" s="113"/>
      <c r="B19" s="7" t="s">
        <v>10</v>
      </c>
      <c r="C19" s="8">
        <v>9.1</v>
      </c>
      <c r="D19" s="8">
        <v>9.4</v>
      </c>
      <c r="E19" s="8">
        <v>9.1999999999999993</v>
      </c>
      <c r="F19" s="8">
        <v>9.3000000000000007</v>
      </c>
      <c r="G19" s="73">
        <v>9.1</v>
      </c>
      <c r="H19" s="8">
        <v>9</v>
      </c>
      <c r="I19" s="8">
        <v>8.8000000000000007</v>
      </c>
      <c r="J19" s="9">
        <v>8.8000000000000007</v>
      </c>
    </row>
    <row r="20" spans="1:10" s="2" customFormat="1" ht="36" customHeight="1">
      <c r="A20" s="113"/>
      <c r="B20" s="7" t="s">
        <v>11</v>
      </c>
      <c r="C20" s="8" t="s">
        <v>12</v>
      </c>
      <c r="D20" s="8">
        <v>1</v>
      </c>
      <c r="E20" s="8">
        <v>3</v>
      </c>
      <c r="F20" s="8">
        <v>2</v>
      </c>
      <c r="G20" s="73">
        <v>4</v>
      </c>
      <c r="H20" s="8">
        <v>5</v>
      </c>
      <c r="I20" s="8">
        <v>6</v>
      </c>
      <c r="J20" s="9">
        <v>6</v>
      </c>
    </row>
    <row r="21" spans="1:10" s="2" customFormat="1" ht="36" customHeight="1">
      <c r="A21" s="113" t="s">
        <v>299</v>
      </c>
      <c r="B21" s="8" t="s">
        <v>9</v>
      </c>
      <c r="C21" s="8">
        <v>7377</v>
      </c>
      <c r="D21" s="8">
        <v>9896</v>
      </c>
      <c r="E21" s="8">
        <v>8322</v>
      </c>
      <c r="F21" s="8">
        <v>11455</v>
      </c>
      <c r="G21" s="73">
        <v>9264</v>
      </c>
      <c r="H21" s="8">
        <v>8115</v>
      </c>
      <c r="I21" s="8">
        <v>5085</v>
      </c>
      <c r="J21" s="9">
        <v>4769</v>
      </c>
    </row>
    <row r="22" spans="1:10" s="2" customFormat="1" ht="36" customHeight="1">
      <c r="A22" s="113"/>
      <c r="B22" s="8" t="s">
        <v>10</v>
      </c>
      <c r="C22" s="8">
        <v>10</v>
      </c>
      <c r="D22" s="8">
        <v>9.6999999999999993</v>
      </c>
      <c r="E22" s="8">
        <v>9.6</v>
      </c>
      <c r="F22" s="8">
        <v>9.9</v>
      </c>
      <c r="G22" s="73">
        <v>9.6999999999999993</v>
      </c>
      <c r="H22" s="8">
        <v>10.1</v>
      </c>
      <c r="I22" s="8">
        <v>10.4</v>
      </c>
      <c r="J22" s="9">
        <v>10.3</v>
      </c>
    </row>
    <row r="23" spans="1:10" s="2" customFormat="1" ht="36" customHeight="1">
      <c r="A23" s="116"/>
      <c r="B23" s="10" t="s">
        <v>11</v>
      </c>
      <c r="C23" s="10" t="s">
        <v>12</v>
      </c>
      <c r="D23" s="10">
        <v>5</v>
      </c>
      <c r="E23" s="10">
        <v>7</v>
      </c>
      <c r="F23" s="10">
        <v>4</v>
      </c>
      <c r="G23" s="74">
        <v>5</v>
      </c>
      <c r="H23" s="10">
        <v>3</v>
      </c>
      <c r="I23" s="10">
        <v>1</v>
      </c>
      <c r="J23" s="11">
        <v>2</v>
      </c>
    </row>
    <row r="24" spans="1:10" s="2" customFormat="1" ht="36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</row>
  </sheetData>
  <mergeCells count="12">
    <mergeCell ref="A1:J1"/>
    <mergeCell ref="A2:J2"/>
    <mergeCell ref="A3:J3"/>
    <mergeCell ref="A24:J24"/>
    <mergeCell ref="A8:A9"/>
    <mergeCell ref="A10:A11"/>
    <mergeCell ref="A4:B4"/>
    <mergeCell ref="A5:A7"/>
    <mergeCell ref="A12:A14"/>
    <mergeCell ref="A15:A17"/>
    <mergeCell ref="A18:A20"/>
    <mergeCell ref="A21:A23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D13"/>
  <sheetViews>
    <sheetView workbookViewId="0">
      <selection activeCell="C12" sqref="C12"/>
    </sheetView>
  </sheetViews>
  <sheetFormatPr defaultRowHeight="12.9"/>
  <cols>
    <col min="1" max="3" width="12.125" customWidth="1"/>
    <col min="4" max="4" width="12.125" style="44" customWidth="1"/>
  </cols>
  <sheetData>
    <row r="1" spans="1:4" ht="28.55" customHeight="1">
      <c r="A1" s="110" t="s">
        <v>106</v>
      </c>
      <c r="B1" s="110"/>
      <c r="C1" s="110"/>
      <c r="D1" s="110"/>
    </row>
    <row r="2" spans="1:4" ht="13.6">
      <c r="A2" s="40" t="s">
        <v>107</v>
      </c>
      <c r="B2" s="32"/>
      <c r="C2" s="32"/>
      <c r="D2" s="103"/>
    </row>
    <row r="3" spans="1:4" ht="37.549999999999997" customHeight="1">
      <c r="A3" s="33" t="s">
        <v>20</v>
      </c>
      <c r="B3" s="34" t="s">
        <v>108</v>
      </c>
      <c r="C3" s="34" t="s">
        <v>54</v>
      </c>
      <c r="D3" s="35" t="s">
        <v>56</v>
      </c>
    </row>
    <row r="4" spans="1:4" ht="37.549999999999997" customHeight="1">
      <c r="A4" s="70" t="str">
        <f>'[5]规模以上工业生产主要产品产量   '!A4</f>
        <v>白酒</v>
      </c>
      <c r="B4" s="71" t="str">
        <f>'[5]规模以上工业生产主要产品产量   '!B4</f>
        <v>万千升</v>
      </c>
      <c r="C4" s="48">
        <f>'[4]规模以上工业生产主要产品产量   '!C4</f>
        <v>38</v>
      </c>
      <c r="D4" s="49">
        <f>'[4]规模以上工业生产主要产品产量   '!D4</f>
        <v>2.7</v>
      </c>
    </row>
    <row r="5" spans="1:4" ht="37.549999999999997" customHeight="1">
      <c r="A5" s="68" t="str">
        <f>'[5]规模以上工业生产主要产品产量   '!A5</f>
        <v>玻璃包装容器</v>
      </c>
      <c r="B5" s="65" t="str">
        <f>'[5]规模以上工业生产主要产品产量   '!B5</f>
        <v>万吨</v>
      </c>
      <c r="C5" s="77">
        <f>'[4]规模以上工业生产主要产品产量   '!C5</f>
        <v>66</v>
      </c>
      <c r="D5" s="78">
        <f>'[4]规模以上工业生产主要产品产量   '!D5</f>
        <v>3.1</v>
      </c>
    </row>
    <row r="6" spans="1:4" ht="37.549999999999997" customHeight="1">
      <c r="A6" s="68" t="str">
        <f>'[5]规模以上工业生产主要产品产量   '!A6</f>
        <v>服装</v>
      </c>
      <c r="B6" s="65" t="str">
        <f>'[5]规模以上工业生产主要产品产量   '!B6</f>
        <v>万件</v>
      </c>
      <c r="C6" s="77">
        <f>'[4]规模以上工业生产主要产品产量   '!C6</f>
        <v>159</v>
      </c>
      <c r="D6" s="78">
        <f>'[4]规模以上工业生产主要产品产量   '!D6</f>
        <v>26.7</v>
      </c>
    </row>
    <row r="7" spans="1:4" ht="37.549999999999997" customHeight="1">
      <c r="A7" s="68" t="str">
        <f>'[5]规模以上工业生产主要产品产量   '!A7</f>
        <v>纸制品</v>
      </c>
      <c r="B7" s="65" t="str">
        <f>'[5]规模以上工业生产主要产品产量   '!B7</f>
        <v>吨</v>
      </c>
      <c r="C7" s="77">
        <f>'[4]规模以上工业生产主要产品产量   '!C7</f>
        <v>49933</v>
      </c>
      <c r="D7" s="78">
        <f>'[4]规模以上工业生产主要产品产量   '!D7</f>
        <v>11</v>
      </c>
    </row>
    <row r="8" spans="1:4" ht="37.549999999999997" customHeight="1">
      <c r="A8" s="68" t="str">
        <f>'[5]规模以上工业生产主要产品产量   '!A8</f>
        <v>纱</v>
      </c>
      <c r="B8" s="65" t="str">
        <f>'[5]规模以上工业生产主要产品产量   '!B8</f>
        <v>吨</v>
      </c>
      <c r="C8" s="77">
        <f>'[4]规模以上工业生产主要产品产量   '!C8</f>
        <v>1826</v>
      </c>
      <c r="D8" s="78">
        <f>'[4]规模以上工业生产主要产品产量   '!D8</f>
        <v>24.6</v>
      </c>
    </row>
    <row r="9" spans="1:4" ht="37.549999999999997" customHeight="1">
      <c r="A9" s="68" t="str">
        <f>'[5]规模以上工业生产主要产品产量   '!A9</f>
        <v>水泥</v>
      </c>
      <c r="B9" s="65" t="str">
        <f>'[5]规模以上工业生产主要产品产量   '!B9</f>
        <v>万吨</v>
      </c>
      <c r="C9" s="77">
        <f>'[4]规模以上工业生产主要产品产量   '!C9</f>
        <v>99</v>
      </c>
      <c r="D9" s="78">
        <f>'[4]规模以上工业生产主要产品产量   '!D9</f>
        <v>56</v>
      </c>
    </row>
    <row r="10" spans="1:4" ht="37.549999999999997" customHeight="1">
      <c r="A10" s="68" t="str">
        <f>'[5]规模以上工业生产主要产品产量   '!A10</f>
        <v>钢材</v>
      </c>
      <c r="B10" s="65" t="str">
        <f>'[5]规模以上工业生产主要产品产量   '!B10</f>
        <v>万吨</v>
      </c>
      <c r="C10" s="77">
        <f>'[4]规模以上工业生产主要产品产量   '!C10</f>
        <v>24</v>
      </c>
      <c r="D10" s="78">
        <f>'[4]规模以上工业生产主要产品产量   '!D10</f>
        <v>83.8</v>
      </c>
    </row>
    <row r="11" spans="1:4" ht="37.549999999999997" customHeight="1">
      <c r="A11" s="68" t="str">
        <f>'[5]规模以上工业生产主要产品产量   '!A11</f>
        <v>布</v>
      </c>
      <c r="B11" s="65" t="str">
        <f>'[5]规模以上工业生产主要产品产量   '!B11</f>
        <v>万米</v>
      </c>
      <c r="C11" s="77">
        <f>'[4]规模以上工业生产主要产品产量   '!C11</f>
        <v>2952</v>
      </c>
      <c r="D11" s="78">
        <f>'[4]规模以上工业生产主要产品产量   '!D11</f>
        <v>23.9</v>
      </c>
    </row>
    <row r="12" spans="1:4" ht="37.549999999999997" customHeight="1">
      <c r="A12" s="68" t="str">
        <f>'[5]规模以上工业生产主要产品产量   '!A12</f>
        <v>化学药品原药</v>
      </c>
      <c r="B12" s="65" t="str">
        <f>'[5]规模以上工业生产主要产品产量   '!B12</f>
        <v>吨</v>
      </c>
      <c r="C12" s="77">
        <f>'[4]规模以上工业生产主要产品产量   '!C12</f>
        <v>5429</v>
      </c>
      <c r="D12" s="78">
        <f>'[4]规模以上工业生产主要产品产量   '!D12</f>
        <v>22</v>
      </c>
    </row>
    <row r="13" spans="1:4" ht="37.549999999999997" customHeight="1">
      <c r="A13" s="69" t="str">
        <f>'[5]规模以上工业生产主要产品产量   '!A13</f>
        <v>兽用药品</v>
      </c>
      <c r="B13" s="72" t="str">
        <f>'[5]规模以上工业生产主要产品产量   '!B13</f>
        <v>吨</v>
      </c>
      <c r="C13" s="23">
        <f>'[4]规模以上工业生产主要产品产量   '!C13</f>
        <v>8207</v>
      </c>
      <c r="D13" s="27">
        <f>'[4]规模以上工业生产主要产品产量   '!D13</f>
        <v>31.4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C11"/>
  <sheetViews>
    <sheetView workbookViewId="0">
      <selection activeCell="C8" sqref="C8"/>
    </sheetView>
  </sheetViews>
  <sheetFormatPr defaultRowHeight="12.9"/>
  <cols>
    <col min="1" max="3" width="16.25" customWidth="1"/>
  </cols>
  <sheetData>
    <row r="1" spans="1:3" ht="27.7" customHeight="1">
      <c r="A1" s="110" t="s">
        <v>118</v>
      </c>
      <c r="B1" s="110"/>
      <c r="C1" s="110"/>
    </row>
    <row r="2" spans="1:3" ht="21.25" customHeight="1">
      <c r="A2" s="130" t="s">
        <v>36</v>
      </c>
      <c r="B2" s="130"/>
      <c r="C2" s="130"/>
    </row>
    <row r="3" spans="1:3" ht="47.25" customHeight="1">
      <c r="A3" s="33" t="s">
        <v>20</v>
      </c>
      <c r="B3" s="34" t="s">
        <v>54</v>
      </c>
      <c r="C3" s="35" t="s">
        <v>56</v>
      </c>
    </row>
    <row r="4" spans="1:3" ht="47.25" customHeight="1">
      <c r="A4" s="87" t="s">
        <v>110</v>
      </c>
      <c r="B4" s="48">
        <f>[4]规模以上工业企业主要经济指标!B4</f>
        <v>2496662</v>
      </c>
      <c r="C4" s="58">
        <f>[4]规模以上工业企业主要经济指标!C4</f>
        <v>7.04</v>
      </c>
    </row>
    <row r="5" spans="1:3" ht="47.25" customHeight="1">
      <c r="A5" s="29" t="s">
        <v>111</v>
      </c>
      <c r="B5" s="77">
        <f>[4]规模以上工业企业主要经济指标!B5</f>
        <v>148661</v>
      </c>
      <c r="C5" s="57">
        <f>[4]规模以上工业企业主要经济指标!C5</f>
        <v>21.09</v>
      </c>
    </row>
    <row r="6" spans="1:3" ht="47.25" customHeight="1">
      <c r="A6" s="29" t="s">
        <v>112</v>
      </c>
      <c r="B6" s="77">
        <f>[4]规模以上工业企业主要经济指标!B6</f>
        <v>251887</v>
      </c>
      <c r="C6" s="57">
        <f>[4]规模以上工业企业主要经济指标!C6</f>
        <v>24.16</v>
      </c>
    </row>
    <row r="7" spans="1:3" ht="47.25" customHeight="1">
      <c r="A7" s="29" t="s">
        <v>113</v>
      </c>
      <c r="B7" s="77">
        <f>[4]规模以上工业企业主要经济指标!B7</f>
        <v>1095079</v>
      </c>
      <c r="C7" s="57">
        <f>[4]规模以上工业企业主要经济指标!C7</f>
        <v>11.5</v>
      </c>
    </row>
    <row r="8" spans="1:3" ht="47.25" customHeight="1">
      <c r="A8" s="29" t="s">
        <v>114</v>
      </c>
      <c r="B8" s="77">
        <f>[4]规模以上工业企业主要经济指标!B8</f>
        <v>149956.79999999999</v>
      </c>
      <c r="C8" s="57">
        <f>[4]规模以上工业企业主要经济指标!C8</f>
        <v>-1.73</v>
      </c>
    </row>
    <row r="9" spans="1:3" ht="47.25" customHeight="1">
      <c r="A9" s="29" t="s">
        <v>115</v>
      </c>
      <c r="B9" s="77">
        <f>[4]规模以上工业企业主要经济指标!B9</f>
        <v>172078</v>
      </c>
      <c r="C9" s="57">
        <f>[4]规模以上工业企业主要经济指标!C9</f>
        <v>6.26</v>
      </c>
    </row>
    <row r="10" spans="1:3" ht="47.25" customHeight="1">
      <c r="A10" s="29" t="s">
        <v>116</v>
      </c>
      <c r="B10" s="77">
        <f>[4]规模以上工业企业主要经济指标!B10</f>
        <v>437510</v>
      </c>
      <c r="C10" s="57">
        <f>[4]规模以上工业企业主要经济指标!C10</f>
        <v>5.34</v>
      </c>
    </row>
    <row r="11" spans="1:3" ht="47.25" customHeight="1">
      <c r="A11" s="28" t="s">
        <v>117</v>
      </c>
      <c r="B11" s="23">
        <f>[4]规模以上工业企业主要经济指标!B11</f>
        <v>48941</v>
      </c>
      <c r="C11" s="59">
        <f>[4]规模以上工业企业主要经济指标!C11</f>
        <v>42.59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B19"/>
  <sheetViews>
    <sheetView tabSelected="1" workbookViewId="0">
      <selection activeCell="D6" sqref="D6"/>
    </sheetView>
  </sheetViews>
  <sheetFormatPr defaultRowHeight="12.9"/>
  <cols>
    <col min="1" max="1" width="29.375" customWidth="1"/>
    <col min="2" max="2" width="19.875" customWidth="1"/>
  </cols>
  <sheetData>
    <row r="1" spans="1:2" ht="19.05">
      <c r="A1" s="110" t="s">
        <v>134</v>
      </c>
      <c r="B1" s="110"/>
    </row>
    <row r="2" spans="1:2">
      <c r="A2" s="139" t="s">
        <v>119</v>
      </c>
      <c r="B2" s="139"/>
    </row>
    <row r="3" spans="1:2" ht="25.5" customHeight="1">
      <c r="A3" s="33" t="s">
        <v>20</v>
      </c>
      <c r="B3" s="35" t="s">
        <v>10</v>
      </c>
    </row>
    <row r="4" spans="1:2" ht="25.5" customHeight="1">
      <c r="A4" s="29" t="s">
        <v>28</v>
      </c>
      <c r="B4" s="58">
        <f>[6]投资!B4</f>
        <v>-21.5</v>
      </c>
    </row>
    <row r="5" spans="1:2" ht="25.5" customHeight="1">
      <c r="A5" s="29" t="s">
        <v>124</v>
      </c>
      <c r="B5" s="57">
        <f>[6]投资!B5</f>
        <v>-21.5</v>
      </c>
    </row>
    <row r="6" spans="1:2" ht="25.5" customHeight="1">
      <c r="A6" s="29" t="s">
        <v>125</v>
      </c>
      <c r="B6" s="57">
        <f>[6]投资!B6</f>
        <v>54.3</v>
      </c>
    </row>
    <row r="7" spans="1:2" ht="25.5" customHeight="1">
      <c r="A7" s="29" t="s">
        <v>126</v>
      </c>
      <c r="B7" s="57">
        <f>[6]投资!B7</f>
        <v>-26.9</v>
      </c>
    </row>
    <row r="8" spans="1:2" ht="25.5" customHeight="1">
      <c r="A8" s="29" t="s">
        <v>127</v>
      </c>
      <c r="B8" s="57">
        <f>[6]投资!B8</f>
        <v>-66.400000000000006</v>
      </c>
    </row>
    <row r="9" spans="1:2" ht="25.5" customHeight="1">
      <c r="A9" s="29" t="s">
        <v>309</v>
      </c>
      <c r="B9" s="57">
        <f>[6]投资!B9</f>
        <v>-32.4</v>
      </c>
    </row>
    <row r="10" spans="1:2" ht="25.5" customHeight="1">
      <c r="A10" s="29" t="s">
        <v>128</v>
      </c>
      <c r="B10" s="57">
        <f>[6]投资!B10</f>
        <v>52.5</v>
      </c>
    </row>
    <row r="11" spans="1:2" ht="25.5" customHeight="1">
      <c r="A11" s="29" t="s">
        <v>120</v>
      </c>
      <c r="B11" s="57"/>
    </row>
    <row r="12" spans="1:2" ht="25.5" customHeight="1">
      <c r="A12" s="29" t="s">
        <v>129</v>
      </c>
      <c r="B12" s="57">
        <f>[6]投资!B12</f>
        <v>-22.9</v>
      </c>
    </row>
    <row r="13" spans="1:2" ht="25.5" customHeight="1">
      <c r="A13" s="29" t="s">
        <v>121</v>
      </c>
      <c r="B13" s="57">
        <f>[6]投资!B13</f>
        <v>-60.8</v>
      </c>
    </row>
    <row r="14" spans="1:2" ht="25.5" customHeight="1">
      <c r="A14" s="29" t="s">
        <v>122</v>
      </c>
      <c r="B14" s="57">
        <f>[6]投资!B14</f>
        <v>204.8</v>
      </c>
    </row>
    <row r="15" spans="1:2" ht="25.5" customHeight="1">
      <c r="A15" s="29" t="s">
        <v>123</v>
      </c>
      <c r="B15" s="57"/>
    </row>
    <row r="16" spans="1:2" ht="25.5" customHeight="1">
      <c r="A16" s="29" t="s">
        <v>130</v>
      </c>
      <c r="B16" s="57">
        <f>[6]投资!B16</f>
        <v>-39.200000000000003</v>
      </c>
    </row>
    <row r="17" spans="1:2" ht="25.5" customHeight="1">
      <c r="A17" s="29" t="s">
        <v>131</v>
      </c>
      <c r="B17" s="57">
        <f>[6]投资!B17</f>
        <v>-39.200000000000003</v>
      </c>
    </row>
    <row r="18" spans="1:2" ht="25.5" customHeight="1">
      <c r="A18" s="29" t="s">
        <v>132</v>
      </c>
      <c r="B18" s="57">
        <f>[6]投资!B18</f>
        <v>-39</v>
      </c>
    </row>
    <row r="19" spans="1:2" ht="25.5" customHeight="1">
      <c r="A19" s="28" t="s">
        <v>133</v>
      </c>
      <c r="B19" s="59">
        <f>[6]投资!B19</f>
        <v>-9.6</v>
      </c>
    </row>
  </sheetData>
  <mergeCells count="2">
    <mergeCell ref="A1:B1"/>
    <mergeCell ref="A2:B2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D18"/>
  <sheetViews>
    <sheetView workbookViewId="0">
      <selection activeCell="C7" sqref="C7"/>
    </sheetView>
  </sheetViews>
  <sheetFormatPr defaultRowHeight="12.9"/>
  <cols>
    <col min="1" max="3" width="15.25" customWidth="1"/>
    <col min="4" max="4" width="15.25" style="44" customWidth="1"/>
  </cols>
  <sheetData>
    <row r="1" spans="1:4" ht="20.399999999999999">
      <c r="A1" s="140" t="s">
        <v>147</v>
      </c>
      <c r="B1" s="140"/>
      <c r="C1" s="140"/>
      <c r="D1" s="140"/>
    </row>
    <row r="2" spans="1:4">
      <c r="A2" s="3"/>
    </row>
    <row r="3" spans="1:4" ht="28.55" customHeight="1">
      <c r="A3" s="120" t="s">
        <v>20</v>
      </c>
      <c r="B3" s="121" t="s">
        <v>135</v>
      </c>
      <c r="C3" s="121" t="s">
        <v>146</v>
      </c>
      <c r="D3" s="134" t="s">
        <v>37</v>
      </c>
    </row>
    <row r="4" spans="1:4" ht="28.55" customHeight="1">
      <c r="A4" s="118"/>
      <c r="B4" s="133"/>
      <c r="C4" s="133"/>
      <c r="D4" s="135"/>
    </row>
    <row r="5" spans="1:4" ht="28.55" customHeight="1">
      <c r="A5" s="21" t="s">
        <v>136</v>
      </c>
      <c r="B5" s="18" t="s">
        <v>137</v>
      </c>
      <c r="C5" s="48">
        <f>[6]房地产主要指标!C4</f>
        <v>179097</v>
      </c>
      <c r="D5" s="49">
        <f>[6]房地产主要指标!D4</f>
        <v>54.3</v>
      </c>
    </row>
    <row r="6" spans="1:4" ht="28.55" customHeight="1">
      <c r="A6" s="21" t="s">
        <v>138</v>
      </c>
      <c r="B6" s="18" t="s">
        <v>137</v>
      </c>
      <c r="C6" s="77">
        <f>[6]房地产主要指标!C5</f>
        <v>109141</v>
      </c>
      <c r="D6" s="78">
        <f>[6]房地产主要指标!D5</f>
        <v>56.9</v>
      </c>
    </row>
    <row r="7" spans="1:4" ht="28.55" customHeight="1">
      <c r="A7" s="21" t="s">
        <v>139</v>
      </c>
      <c r="B7" s="18" t="s">
        <v>140</v>
      </c>
      <c r="C7" s="77">
        <f>[6]房地产主要指标!C6</f>
        <v>150.69999999999999</v>
      </c>
      <c r="D7" s="78">
        <f>[6]房地产主要指标!D6</f>
        <v>33.200000000000003</v>
      </c>
    </row>
    <row r="8" spans="1:4" ht="28.55" customHeight="1">
      <c r="A8" s="21" t="s">
        <v>138</v>
      </c>
      <c r="B8" s="18" t="s">
        <v>140</v>
      </c>
      <c r="C8" s="77">
        <f>[6]房地产主要指标!C7</f>
        <v>107.8</v>
      </c>
      <c r="D8" s="78">
        <f>[6]房地产主要指标!D7</f>
        <v>40.4</v>
      </c>
    </row>
    <row r="9" spans="1:4" ht="28.55" customHeight="1">
      <c r="A9" s="21" t="s">
        <v>141</v>
      </c>
      <c r="B9" s="18" t="s">
        <v>140</v>
      </c>
      <c r="C9" s="77">
        <f>[6]房地产主要指标!C8</f>
        <v>72.599999999999994</v>
      </c>
      <c r="D9" s="78">
        <f>[6]房地产主要指标!D8</f>
        <v>411.7</v>
      </c>
    </row>
    <row r="10" spans="1:4" ht="28.55" customHeight="1">
      <c r="A10" s="21" t="s">
        <v>138</v>
      </c>
      <c r="B10" s="18" t="s">
        <v>140</v>
      </c>
      <c r="C10" s="77">
        <f>[6]房地产主要指标!C9</f>
        <v>57.5</v>
      </c>
      <c r="D10" s="78">
        <f>[6]房地产主要指标!D9</f>
        <v>561</v>
      </c>
    </row>
    <row r="11" spans="1:4" ht="28.55" customHeight="1">
      <c r="A11" s="21" t="s">
        <v>142</v>
      </c>
      <c r="B11" s="18" t="s">
        <v>140</v>
      </c>
      <c r="C11" s="77">
        <f>[6]房地产主要指标!C10</f>
        <v>23.1</v>
      </c>
      <c r="D11" s="78">
        <f>[6]房地产主要指标!D10</f>
        <v>36.700000000000003</v>
      </c>
    </row>
    <row r="12" spans="1:4" ht="28.55" customHeight="1">
      <c r="A12" s="21" t="s">
        <v>138</v>
      </c>
      <c r="B12" s="18" t="s">
        <v>140</v>
      </c>
      <c r="C12" s="77">
        <f>[6]房地产主要指标!C11</f>
        <v>10.6</v>
      </c>
      <c r="D12" s="78">
        <f>[6]房地产主要指标!D11</f>
        <v>-8.1999999999999993</v>
      </c>
    </row>
    <row r="13" spans="1:4" ht="28.55" customHeight="1">
      <c r="A13" s="21" t="s">
        <v>143</v>
      </c>
      <c r="B13" s="18" t="s">
        <v>140</v>
      </c>
      <c r="C13" s="77">
        <f>[6]房地产主要指标!C12</f>
        <v>70.5</v>
      </c>
      <c r="D13" s="78">
        <f>[6]房地产主要指标!D12</f>
        <v>-6.9</v>
      </c>
    </row>
    <row r="14" spans="1:4" ht="28.55" customHeight="1">
      <c r="A14" s="21" t="s">
        <v>138</v>
      </c>
      <c r="B14" s="18" t="s">
        <v>140</v>
      </c>
      <c r="C14" s="77">
        <f>[6]房地产主要指标!C13</f>
        <v>56.3</v>
      </c>
      <c r="D14" s="78">
        <f>[6]房地产主要指标!D13</f>
        <v>1.4</v>
      </c>
    </row>
    <row r="15" spans="1:4" ht="28.55" customHeight="1">
      <c r="A15" s="21" t="s">
        <v>144</v>
      </c>
      <c r="B15" s="18" t="s">
        <v>137</v>
      </c>
      <c r="C15" s="77">
        <f>[6]房地产主要指标!C14</f>
        <v>344460</v>
      </c>
      <c r="D15" s="78">
        <f>[6]房地产主要指标!D14</f>
        <v>13.1</v>
      </c>
    </row>
    <row r="16" spans="1:4" ht="28.55" customHeight="1">
      <c r="A16" s="21" t="s">
        <v>138</v>
      </c>
      <c r="B16" s="18" t="s">
        <v>137</v>
      </c>
      <c r="C16" s="77">
        <f>[6]房地产主要指标!C15</f>
        <v>307975</v>
      </c>
      <c r="D16" s="78">
        <f>[6]房地产主要指标!D15</f>
        <v>56</v>
      </c>
    </row>
    <row r="17" spans="1:4" ht="28.55" customHeight="1">
      <c r="A17" s="21" t="s">
        <v>145</v>
      </c>
      <c r="B17" s="18" t="s">
        <v>140</v>
      </c>
      <c r="C17" s="77">
        <f>[6]房地产主要指标!C16</f>
        <v>0.6</v>
      </c>
      <c r="D17" s="78">
        <f>[6]房地产主要指标!D16</f>
        <v>-85</v>
      </c>
    </row>
    <row r="18" spans="1:4" ht="28.55" customHeight="1">
      <c r="A18" s="26" t="s">
        <v>138</v>
      </c>
      <c r="B18" s="22" t="s">
        <v>140</v>
      </c>
      <c r="C18" s="23">
        <f>[6]房地产主要指标!C17</f>
        <v>0</v>
      </c>
      <c r="D18" s="27" t="str">
        <f>[6]房地产主要指标!D17</f>
        <v>***</v>
      </c>
    </row>
  </sheetData>
  <mergeCells count="5">
    <mergeCell ref="A3:A4"/>
    <mergeCell ref="B3:B4"/>
    <mergeCell ref="D3:D4"/>
    <mergeCell ref="C3:C4"/>
    <mergeCell ref="A1:D1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C15"/>
  <sheetViews>
    <sheetView workbookViewId="0">
      <selection activeCell="B6" sqref="B6"/>
    </sheetView>
  </sheetViews>
  <sheetFormatPr defaultRowHeight="12.9"/>
  <cols>
    <col min="1" max="2" width="18.5" customWidth="1"/>
    <col min="3" max="3" width="19.625" customWidth="1"/>
  </cols>
  <sheetData>
    <row r="1" spans="1:3" ht="19.05">
      <c r="A1" s="110" t="s">
        <v>148</v>
      </c>
      <c r="B1" s="110"/>
      <c r="C1" s="110"/>
    </row>
    <row r="2" spans="1:3" ht="16.3">
      <c r="A2" s="129" t="s">
        <v>30</v>
      </c>
      <c r="B2" s="129"/>
      <c r="C2" s="129"/>
    </row>
    <row r="3" spans="1:3" ht="14.3" customHeight="1">
      <c r="A3" s="136" t="s">
        <v>310</v>
      </c>
      <c r="B3" s="136"/>
      <c r="C3" s="136"/>
    </row>
    <row r="4" spans="1:3" ht="39.75" customHeight="1">
      <c r="A4" s="39" t="s">
        <v>20</v>
      </c>
      <c r="B4" s="13" t="s">
        <v>54</v>
      </c>
      <c r="C4" s="15" t="s">
        <v>41</v>
      </c>
    </row>
    <row r="5" spans="1:3" ht="39.75" customHeight="1">
      <c r="A5" s="5" t="s">
        <v>149</v>
      </c>
      <c r="B5" s="8">
        <v>3001803</v>
      </c>
      <c r="C5" s="9">
        <v>-10.199999999999999</v>
      </c>
    </row>
    <row r="6" spans="1:3" ht="39.75" customHeight="1">
      <c r="A6" s="5" t="s">
        <v>150</v>
      </c>
      <c r="B6" s="8">
        <v>2373957</v>
      </c>
      <c r="C6" s="9">
        <v>3.9</v>
      </c>
    </row>
    <row r="7" spans="1:3" ht="39.75" customHeight="1">
      <c r="A7" s="5" t="s">
        <v>151</v>
      </c>
      <c r="B7" s="8">
        <v>23587</v>
      </c>
      <c r="C7" s="9">
        <v>-26</v>
      </c>
    </row>
    <row r="8" spans="1:3" ht="39.75" customHeight="1">
      <c r="A8" s="5" t="s">
        <v>152</v>
      </c>
      <c r="B8" s="8">
        <v>621623</v>
      </c>
      <c r="C8" s="9">
        <v>-8.6</v>
      </c>
    </row>
    <row r="9" spans="1:3" ht="39.75" customHeight="1">
      <c r="A9" s="38" t="s">
        <v>153</v>
      </c>
      <c r="B9" s="8">
        <v>2185443</v>
      </c>
      <c r="C9" s="9">
        <v>7.9</v>
      </c>
    </row>
    <row r="10" spans="1:3" ht="39.75" customHeight="1">
      <c r="A10" s="5" t="s">
        <v>154</v>
      </c>
      <c r="B10" s="8">
        <v>134680</v>
      </c>
      <c r="C10" s="9">
        <v>-29.8</v>
      </c>
    </row>
    <row r="11" spans="1:3" ht="39.75" customHeight="1">
      <c r="A11" s="5" t="s">
        <v>155</v>
      </c>
      <c r="B11" s="8">
        <v>53834</v>
      </c>
      <c r="C11" s="9">
        <v>-19.899999999999999</v>
      </c>
    </row>
    <row r="12" spans="1:3" ht="39.75" customHeight="1">
      <c r="A12" s="5" t="s">
        <v>156</v>
      </c>
      <c r="B12" s="8">
        <v>869320</v>
      </c>
      <c r="C12" s="9">
        <v>7.9</v>
      </c>
    </row>
    <row r="13" spans="1:3" ht="39.75" customHeight="1">
      <c r="A13" s="5" t="s">
        <v>157</v>
      </c>
      <c r="B13" s="8">
        <v>91</v>
      </c>
      <c r="C13" s="9">
        <v>-8</v>
      </c>
    </row>
    <row r="14" spans="1:3" ht="39.75" customHeight="1">
      <c r="A14" s="5" t="s">
        <v>158</v>
      </c>
      <c r="B14" s="8">
        <v>38</v>
      </c>
      <c r="C14" s="9">
        <v>1.1000000000000001</v>
      </c>
    </row>
    <row r="15" spans="1:3" ht="39.75" customHeight="1">
      <c r="A15" s="6" t="s">
        <v>159</v>
      </c>
      <c r="B15" s="10">
        <v>585059</v>
      </c>
      <c r="C15" s="11">
        <v>-4.5999999999999996</v>
      </c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E17"/>
  <sheetViews>
    <sheetView workbookViewId="0">
      <selection activeCell="C23" sqref="C23"/>
    </sheetView>
  </sheetViews>
  <sheetFormatPr defaultRowHeight="12.9"/>
  <cols>
    <col min="1" max="1" width="18.5" customWidth="1"/>
    <col min="2" max="2" width="13.125" style="47" customWidth="1"/>
    <col min="3" max="3" width="13.125" customWidth="1"/>
    <col min="4" max="4" width="13.125" style="47" customWidth="1"/>
    <col min="5" max="5" width="13.125" customWidth="1"/>
  </cols>
  <sheetData>
    <row r="1" spans="1:5" ht="19.05">
      <c r="A1" s="110" t="s">
        <v>174</v>
      </c>
      <c r="B1" s="110"/>
      <c r="C1" s="110"/>
      <c r="D1" s="110"/>
      <c r="E1" s="110"/>
    </row>
    <row r="2" spans="1:5" ht="16.3">
      <c r="A2" s="136" t="s">
        <v>311</v>
      </c>
      <c r="B2" s="136"/>
      <c r="C2" s="136"/>
      <c r="D2" s="136"/>
      <c r="E2" s="136"/>
    </row>
    <row r="3" spans="1:5" ht="32.299999999999997" customHeight="1">
      <c r="A3" s="120" t="s">
        <v>20</v>
      </c>
      <c r="B3" s="141" t="s">
        <v>160</v>
      </c>
      <c r="C3" s="121" t="s">
        <v>175</v>
      </c>
      <c r="D3" s="141" t="s">
        <v>312</v>
      </c>
      <c r="E3" s="134" t="s">
        <v>37</v>
      </c>
    </row>
    <row r="4" spans="1:5">
      <c r="A4" s="118"/>
      <c r="B4" s="142"/>
      <c r="C4" s="133"/>
      <c r="D4" s="142" t="s">
        <v>161</v>
      </c>
      <c r="E4" s="135"/>
    </row>
    <row r="5" spans="1:5" ht="32.299999999999997" customHeight="1">
      <c r="A5" s="21" t="s">
        <v>13</v>
      </c>
      <c r="B5" s="104">
        <f>[7]Sheet1!B4</f>
        <v>127748.6</v>
      </c>
      <c r="C5" s="50">
        <f>[7]Sheet1!C4</f>
        <v>10.7</v>
      </c>
      <c r="D5" s="104">
        <f>[7]Sheet1!D4</f>
        <v>894599.2</v>
      </c>
      <c r="E5" s="58">
        <f>[7]Sheet1!E4</f>
        <v>11.2</v>
      </c>
    </row>
    <row r="6" spans="1:5" ht="32.299999999999997" customHeight="1">
      <c r="A6" s="21" t="s">
        <v>162</v>
      </c>
      <c r="B6" s="45">
        <f>[7]Sheet1!B5</f>
        <v>37680.5</v>
      </c>
      <c r="C6" s="51">
        <f>[7]Sheet1!C5</f>
        <v>18.8</v>
      </c>
      <c r="D6" s="45">
        <f>[7]Sheet1!D5</f>
        <v>241846</v>
      </c>
      <c r="E6" s="57">
        <f>[7]Sheet1!E5</f>
        <v>19.100000000000001</v>
      </c>
    </row>
    <row r="7" spans="1:5" ht="32.299999999999997" customHeight="1">
      <c r="A7" s="21" t="s">
        <v>163</v>
      </c>
      <c r="B7" s="45"/>
      <c r="C7" s="51"/>
      <c r="D7" s="45"/>
      <c r="E7" s="57"/>
    </row>
    <row r="8" spans="1:5" ht="32.299999999999997" customHeight="1">
      <c r="A8" s="21" t="s">
        <v>164</v>
      </c>
      <c r="B8" s="45">
        <f>[7]Sheet1!B7</f>
        <v>89897.7</v>
      </c>
      <c r="C8" s="51">
        <f>[7]Sheet1!C7</f>
        <v>11.1</v>
      </c>
      <c r="D8" s="45">
        <f>[7]Sheet1!D7</f>
        <v>609745.9</v>
      </c>
      <c r="E8" s="57">
        <f>[7]Sheet1!E7</f>
        <v>10.1</v>
      </c>
    </row>
    <row r="9" spans="1:5" ht="32.299999999999997" customHeight="1">
      <c r="A9" s="21" t="s">
        <v>165</v>
      </c>
      <c r="B9" s="45">
        <f>[7]Sheet1!B8</f>
        <v>37850.9</v>
      </c>
      <c r="C9" s="51">
        <f>[7]Sheet1!C8</f>
        <v>9.9</v>
      </c>
      <c r="D9" s="45">
        <f>[7]Sheet1!D8</f>
        <v>284853.3</v>
      </c>
      <c r="E9" s="57">
        <f>[7]Sheet1!E8</f>
        <v>13.5</v>
      </c>
    </row>
    <row r="10" spans="1:5" ht="32.299999999999997" customHeight="1">
      <c r="A10" s="21" t="s">
        <v>166</v>
      </c>
      <c r="B10" s="45"/>
      <c r="C10" s="51"/>
      <c r="D10" s="45"/>
      <c r="E10" s="57"/>
    </row>
    <row r="11" spans="1:5" ht="32.299999999999997" customHeight="1">
      <c r="A11" s="21" t="s">
        <v>167</v>
      </c>
      <c r="B11" s="45">
        <f>[7]Sheet1!B10</f>
        <v>35418.9</v>
      </c>
      <c r="C11" s="51">
        <f>[7]Sheet1!C10</f>
        <v>1.9</v>
      </c>
      <c r="D11" s="45">
        <f>[7]Sheet1!D10</f>
        <v>272984.40000000002</v>
      </c>
      <c r="E11" s="57">
        <f>[7]Sheet1!E10</f>
        <v>3.9</v>
      </c>
    </row>
    <row r="12" spans="1:5" ht="32.299999999999997" customHeight="1">
      <c r="A12" s="21" t="s">
        <v>168</v>
      </c>
      <c r="B12" s="45">
        <f>[7]Sheet1!B11</f>
        <v>65388.2</v>
      </c>
      <c r="C12" s="51">
        <f>[7]Sheet1!C11</f>
        <v>14.3</v>
      </c>
      <c r="D12" s="45">
        <f>[7]Sheet1!D11</f>
        <v>435630.9</v>
      </c>
      <c r="E12" s="57">
        <f>[7]Sheet1!E11</f>
        <v>14.6</v>
      </c>
    </row>
    <row r="13" spans="1:5" ht="32.299999999999997" customHeight="1">
      <c r="A13" s="21" t="s">
        <v>169</v>
      </c>
      <c r="B13" s="45">
        <f>[7]Sheet1!B12</f>
        <v>662.6</v>
      </c>
      <c r="C13" s="51">
        <f>[7]Sheet1!C12</f>
        <v>17.8</v>
      </c>
      <c r="D13" s="45">
        <f>[7]Sheet1!D12</f>
        <v>3822.7</v>
      </c>
      <c r="E13" s="57">
        <f>[7]Sheet1!E12</f>
        <v>16.7</v>
      </c>
    </row>
    <row r="14" spans="1:5" ht="32.299999999999997" customHeight="1">
      <c r="A14" s="21" t="s">
        <v>170</v>
      </c>
      <c r="B14" s="45">
        <f>[7]Sheet1!B13</f>
        <v>26278.9</v>
      </c>
      <c r="C14" s="51">
        <f>[7]Sheet1!C13</f>
        <v>15</v>
      </c>
      <c r="D14" s="45">
        <f>[7]Sheet1!D13</f>
        <v>182161.2</v>
      </c>
      <c r="E14" s="57">
        <f>[7]Sheet1!E13</f>
        <v>14.9</v>
      </c>
    </row>
    <row r="15" spans="1:5" ht="32.299999999999997" customHeight="1">
      <c r="A15" s="21" t="s">
        <v>171</v>
      </c>
      <c r="B15" s="45"/>
      <c r="C15" s="51"/>
      <c r="D15" s="45"/>
      <c r="E15" s="57"/>
    </row>
    <row r="16" spans="1:5" ht="32.299999999999997" customHeight="1">
      <c r="A16" s="21" t="s">
        <v>172</v>
      </c>
      <c r="B16" s="45">
        <f>[7]Sheet1!B15</f>
        <v>26808.799999999999</v>
      </c>
      <c r="C16" s="51">
        <f>[7]Sheet1!C15</f>
        <v>15.1</v>
      </c>
      <c r="D16" s="45">
        <f>[7]Sheet1!D15</f>
        <v>184854.3</v>
      </c>
      <c r="E16" s="57">
        <f>[7]Sheet1!E15</f>
        <v>15</v>
      </c>
    </row>
    <row r="17" spans="1:5" ht="32.299999999999997" customHeight="1">
      <c r="A17" s="26" t="s">
        <v>173</v>
      </c>
      <c r="B17" s="46">
        <f>[7]Sheet1!B16</f>
        <v>100939.8</v>
      </c>
      <c r="C17" s="52">
        <f>[7]Sheet1!C16</f>
        <v>9.6</v>
      </c>
      <c r="D17" s="46">
        <f>[7]Sheet1!D16</f>
        <v>709744.9</v>
      </c>
      <c r="E17" s="59">
        <f>[7]Sheet1!E16</f>
        <v>10.199999999999999</v>
      </c>
    </row>
  </sheetData>
  <mergeCells count="7">
    <mergeCell ref="A1:E1"/>
    <mergeCell ref="A2:E2"/>
    <mergeCell ref="A3:A4"/>
    <mergeCell ref="B3:B4"/>
    <mergeCell ref="C3:C4"/>
    <mergeCell ref="E3:E4"/>
    <mergeCell ref="D3:D4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C14"/>
  <sheetViews>
    <sheetView workbookViewId="0">
      <selection activeCell="C9" sqref="C9"/>
    </sheetView>
  </sheetViews>
  <sheetFormatPr defaultRowHeight="12.9"/>
  <cols>
    <col min="1" max="1" width="22.375" customWidth="1"/>
    <col min="2" max="2" width="17.125" customWidth="1"/>
    <col min="3" max="3" width="16.375" customWidth="1"/>
  </cols>
  <sheetData>
    <row r="1" spans="1:3" ht="19.05">
      <c r="A1" s="110" t="s">
        <v>176</v>
      </c>
      <c r="B1" s="110"/>
      <c r="C1" s="110"/>
    </row>
    <row r="2" spans="1:3">
      <c r="A2" s="143"/>
      <c r="B2" s="143"/>
      <c r="C2" s="143"/>
    </row>
    <row r="3" spans="1:3">
      <c r="A3" s="120" t="s">
        <v>177</v>
      </c>
      <c r="B3" s="121" t="s">
        <v>178</v>
      </c>
      <c r="C3" s="134" t="s">
        <v>187</v>
      </c>
    </row>
    <row r="4" spans="1:3">
      <c r="A4" s="118"/>
      <c r="B4" s="133"/>
      <c r="C4" s="135"/>
    </row>
    <row r="5" spans="1:3" ht="43.5" customHeight="1">
      <c r="A5" s="29" t="s">
        <v>179</v>
      </c>
      <c r="B5" s="48">
        <v>5676</v>
      </c>
      <c r="C5" s="49">
        <v>-195</v>
      </c>
    </row>
    <row r="6" spans="1:3" ht="43.5" customHeight="1">
      <c r="A6" s="29" t="s">
        <v>180</v>
      </c>
      <c r="B6" s="77">
        <v>1334</v>
      </c>
      <c r="C6" s="78">
        <v>-281</v>
      </c>
    </row>
    <row r="7" spans="1:3" ht="43.5" customHeight="1">
      <c r="A7" s="29" t="s">
        <v>181</v>
      </c>
      <c r="B7" s="77">
        <v>375</v>
      </c>
      <c r="C7" s="78">
        <v>-28</v>
      </c>
    </row>
    <row r="8" spans="1:3" ht="43.5" customHeight="1">
      <c r="A8" s="29" t="s">
        <v>182</v>
      </c>
      <c r="B8" s="77">
        <v>128</v>
      </c>
      <c r="C8" s="78">
        <v>0</v>
      </c>
    </row>
    <row r="9" spans="1:3" ht="43.5" customHeight="1">
      <c r="A9" s="29" t="s">
        <v>294</v>
      </c>
      <c r="B9" s="77">
        <v>75</v>
      </c>
      <c r="C9" s="78">
        <v>3</v>
      </c>
    </row>
    <row r="10" spans="1:3" ht="43.5" customHeight="1">
      <c r="A10" s="29" t="s">
        <v>295</v>
      </c>
      <c r="B10" s="77">
        <v>25</v>
      </c>
      <c r="C10" s="78">
        <v>6</v>
      </c>
    </row>
    <row r="11" spans="1:3" ht="43.5" customHeight="1">
      <c r="A11" s="29" t="s">
        <v>183</v>
      </c>
      <c r="B11" s="77">
        <v>86</v>
      </c>
      <c r="C11" s="78">
        <v>-14</v>
      </c>
    </row>
    <row r="12" spans="1:3" ht="43.5" customHeight="1">
      <c r="A12" s="29" t="s">
        <v>184</v>
      </c>
      <c r="B12" s="77">
        <v>1</v>
      </c>
      <c r="C12" s="78">
        <v>0</v>
      </c>
    </row>
    <row r="13" spans="1:3" ht="43.5" customHeight="1">
      <c r="A13" s="29" t="s">
        <v>185</v>
      </c>
      <c r="B13" s="77">
        <v>14</v>
      </c>
      <c r="C13" s="78">
        <v>-1</v>
      </c>
    </row>
    <row r="14" spans="1:3" ht="43.5" customHeight="1">
      <c r="A14" s="28" t="s">
        <v>186</v>
      </c>
      <c r="B14" s="23">
        <v>46</v>
      </c>
      <c r="C14" s="27">
        <v>-16</v>
      </c>
    </row>
  </sheetData>
  <mergeCells count="5">
    <mergeCell ref="A3:A4"/>
    <mergeCell ref="B3:B4"/>
    <mergeCell ref="C3:C4"/>
    <mergeCell ref="A1:C1"/>
    <mergeCell ref="A2:C2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D16"/>
  <sheetViews>
    <sheetView zoomScaleNormal="100" workbookViewId="0">
      <selection activeCell="I12" sqref="I12"/>
    </sheetView>
  </sheetViews>
  <sheetFormatPr defaultRowHeight="12.9"/>
  <cols>
    <col min="1" max="1" width="19" customWidth="1"/>
    <col min="2" max="4" width="15.75" customWidth="1"/>
  </cols>
  <sheetData>
    <row r="1" spans="1:4" ht="37.549999999999997" customHeight="1">
      <c r="A1" s="110" t="s">
        <v>196</v>
      </c>
      <c r="B1" s="110"/>
      <c r="C1" s="110"/>
      <c r="D1" s="110"/>
    </row>
    <row r="2" spans="1:4" ht="16.3">
      <c r="A2" s="130" t="s">
        <v>317</v>
      </c>
      <c r="B2" s="130"/>
      <c r="C2" s="130"/>
      <c r="D2" s="130"/>
    </row>
    <row r="3" spans="1:4" ht="32.299999999999997" customHeight="1">
      <c r="A3" s="120" t="s">
        <v>20</v>
      </c>
      <c r="B3" s="124" t="s">
        <v>188</v>
      </c>
      <c r="C3" s="124"/>
      <c r="D3" s="134" t="s">
        <v>56</v>
      </c>
    </row>
    <row r="4" spans="1:4" ht="32.299999999999997" customHeight="1">
      <c r="A4" s="117"/>
      <c r="B4" s="145" t="s">
        <v>160</v>
      </c>
      <c r="C4" s="145" t="s">
        <v>146</v>
      </c>
      <c r="D4" s="144"/>
    </row>
    <row r="5" spans="1:4" ht="32.299999999999997" customHeight="1">
      <c r="A5" s="118"/>
      <c r="B5" s="133"/>
      <c r="C5" s="133"/>
      <c r="D5" s="135"/>
    </row>
    <row r="6" spans="1:4" ht="32.299999999999997" customHeight="1">
      <c r="A6" s="87" t="s">
        <v>189</v>
      </c>
      <c r="B6" s="48">
        <f>[8]月报!$C$38</f>
        <v>20927</v>
      </c>
      <c r="C6" s="48">
        <f>[8]月报!$F$38</f>
        <v>279905</v>
      </c>
      <c r="D6" s="58">
        <f>[8]月报!$J$38</f>
        <v>-1.4713906049245824</v>
      </c>
    </row>
    <row r="7" spans="1:4" ht="32.299999999999997" customHeight="1">
      <c r="A7" s="29" t="s">
        <v>313</v>
      </c>
      <c r="B7" s="20">
        <f>[8]月报!$C$28</f>
        <v>13575</v>
      </c>
      <c r="C7" s="20">
        <f>[8]月报!$F$28</f>
        <v>187529</v>
      </c>
      <c r="D7" s="57">
        <f>[8]月报!$J$28</f>
        <v>-2.6819306994919483</v>
      </c>
    </row>
    <row r="8" spans="1:4" ht="32.299999999999997" customHeight="1">
      <c r="A8" s="29" t="s">
        <v>190</v>
      </c>
      <c r="B8" s="20">
        <f>[8]月报!$C$29</f>
        <v>13574</v>
      </c>
      <c r="C8" s="20">
        <f>[8]月报!$F$29</f>
        <v>116774</v>
      </c>
      <c r="D8" s="57">
        <f>[8]月报!$J$29</f>
        <v>0.13291144667678509</v>
      </c>
    </row>
    <row r="9" spans="1:4" ht="32.299999999999997" customHeight="1">
      <c r="A9" s="29" t="s">
        <v>191</v>
      </c>
      <c r="B9" s="20">
        <f>[8]月报!$C$18</f>
        <v>10560</v>
      </c>
      <c r="C9" s="20">
        <f>[8]月报!$F$18</f>
        <v>84808</v>
      </c>
      <c r="D9" s="57">
        <f>[8]月报!$J$18</f>
        <v>16.712539909721457</v>
      </c>
    </row>
    <row r="10" spans="1:4" ht="32.299999999999997" customHeight="1">
      <c r="A10" s="29" t="s">
        <v>192</v>
      </c>
      <c r="B10" s="20">
        <f>[8]月报!$C$27</f>
        <v>3015</v>
      </c>
      <c r="C10" s="20">
        <f>[8]月报!$F$27</f>
        <v>102721</v>
      </c>
      <c r="D10" s="57">
        <f>[8]月报!$J$27</f>
        <v>-14.422700424050053</v>
      </c>
    </row>
    <row r="11" spans="1:4" ht="32.299999999999997" customHeight="1">
      <c r="A11" s="29" t="s">
        <v>314</v>
      </c>
      <c r="B11" s="20">
        <f>[8]月报!$C$30</f>
        <v>5654</v>
      </c>
      <c r="C11" s="20">
        <f>[8]月报!$F$30</f>
        <v>68392</v>
      </c>
      <c r="D11" s="57">
        <f>[8]月报!$J$30</f>
        <v>-1.2646532309291447</v>
      </c>
    </row>
    <row r="12" spans="1:4" ht="32.299999999999997" customHeight="1">
      <c r="A12" s="29" t="s">
        <v>315</v>
      </c>
      <c r="B12" s="20">
        <f>[8]月报!$C$37</f>
        <v>1698</v>
      </c>
      <c r="C12" s="20">
        <f>[8]月报!$F$37</f>
        <v>23984</v>
      </c>
      <c r="D12" s="57">
        <f>[8]月报!$J$37</f>
        <v>8.4267631103074141</v>
      </c>
    </row>
    <row r="13" spans="1:4" ht="32.299999999999997" customHeight="1">
      <c r="A13" s="29" t="s">
        <v>193</v>
      </c>
      <c r="B13" s="20">
        <f>[8]月报!$M$38</f>
        <v>35954</v>
      </c>
      <c r="C13" s="20">
        <f>[8]月报!$N$38</f>
        <v>509681</v>
      </c>
      <c r="D13" s="57">
        <f>[8]月报!$R$38</f>
        <v>14.967800146619298</v>
      </c>
    </row>
    <row r="14" spans="1:4" ht="32.299999999999997" customHeight="1">
      <c r="A14" s="29" t="s">
        <v>194</v>
      </c>
      <c r="B14" s="20">
        <f>[8]月报!$M$33</f>
        <v>33272</v>
      </c>
      <c r="C14" s="20">
        <f>[8]月报!$N$33</f>
        <v>421262</v>
      </c>
      <c r="D14" s="57">
        <f>[8]月报!$R$33</f>
        <v>9.0843648039774205</v>
      </c>
    </row>
    <row r="15" spans="1:4" ht="32.299999999999997" customHeight="1">
      <c r="A15" s="29" t="s">
        <v>195</v>
      </c>
      <c r="B15" s="20">
        <f>[8]月报!$M$5</f>
        <v>2500</v>
      </c>
      <c r="C15" s="20">
        <f>[8]月报!$N$5</f>
        <v>36855</v>
      </c>
      <c r="D15" s="57">
        <f>[8]月报!$R$5</f>
        <v>-8.4529782900293107</v>
      </c>
    </row>
    <row r="16" spans="1:4" ht="32.299999999999997" customHeight="1">
      <c r="A16" s="28" t="s">
        <v>316</v>
      </c>
      <c r="B16" s="23">
        <f>[8]月报!$S$5</f>
        <v>31781</v>
      </c>
      <c r="C16" s="23">
        <f>[8]月报!$T$5</f>
        <v>336767</v>
      </c>
      <c r="D16" s="59">
        <f>[8]月报!$V$5</f>
        <v>8.0001026229792132</v>
      </c>
    </row>
  </sheetData>
  <mergeCells count="7">
    <mergeCell ref="A3:A5"/>
    <mergeCell ref="B3:C3"/>
    <mergeCell ref="D3:D5"/>
    <mergeCell ref="B4:B5"/>
    <mergeCell ref="A1:D1"/>
    <mergeCell ref="A2:D2"/>
    <mergeCell ref="C4:C5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E26"/>
  <sheetViews>
    <sheetView workbookViewId="0">
      <selection activeCell="B6" sqref="B6"/>
    </sheetView>
  </sheetViews>
  <sheetFormatPr defaultRowHeight="12.9"/>
  <cols>
    <col min="1" max="5" width="13.375" customWidth="1"/>
  </cols>
  <sheetData>
    <row r="1" spans="1:5" ht="19.05">
      <c r="A1" s="110" t="s">
        <v>197</v>
      </c>
      <c r="B1" s="110"/>
      <c r="C1" s="110"/>
      <c r="D1" s="110"/>
      <c r="E1" s="110"/>
    </row>
    <row r="2" spans="1:5">
      <c r="A2" s="146" t="s">
        <v>36</v>
      </c>
      <c r="B2" s="146"/>
      <c r="C2" s="146"/>
      <c r="D2" s="146"/>
      <c r="E2" s="146"/>
    </row>
    <row r="3" spans="1:5" ht="21.75" customHeight="1">
      <c r="A3" s="120" t="s">
        <v>220</v>
      </c>
      <c r="B3" s="121" t="s">
        <v>160</v>
      </c>
      <c r="C3" s="121" t="s">
        <v>146</v>
      </c>
      <c r="D3" s="121" t="s">
        <v>221</v>
      </c>
      <c r="E3" s="134" t="s">
        <v>198</v>
      </c>
    </row>
    <row r="4" spans="1:5" ht="21.75" customHeight="1">
      <c r="A4" s="118"/>
      <c r="B4" s="133"/>
      <c r="C4" s="133"/>
      <c r="D4" s="133"/>
      <c r="E4" s="135"/>
    </row>
    <row r="5" spans="1:5" ht="21.75" customHeight="1">
      <c r="A5" s="36" t="s">
        <v>219</v>
      </c>
      <c r="B5" s="48">
        <f>'[9]8月考核表'!E12</f>
        <v>3205</v>
      </c>
      <c r="C5" s="48">
        <f>'[9]8月考核表'!H12</f>
        <v>35512</v>
      </c>
      <c r="D5" s="50">
        <f>'[9]8月考核表'!I12*100</f>
        <v>68.964713650399077</v>
      </c>
      <c r="E5" s="49" t="s">
        <v>12</v>
      </c>
    </row>
    <row r="6" spans="1:5" ht="21.75" customHeight="1">
      <c r="A6" s="21" t="s">
        <v>199</v>
      </c>
      <c r="B6" s="20">
        <f>'[9]8月考核表'!E13</f>
        <v>273</v>
      </c>
      <c r="C6" s="20">
        <f>'[9]8月考核表'!H13</f>
        <v>6535</v>
      </c>
      <c r="D6" s="51">
        <f>'[9]8月考核表'!I13*100</f>
        <v>76.495376331499472</v>
      </c>
      <c r="E6" s="25">
        <f>RANK(D6,$D$6:$D$25)</f>
        <v>6</v>
      </c>
    </row>
    <row r="7" spans="1:5" ht="21.75" customHeight="1">
      <c r="A7" s="21" t="s">
        <v>200</v>
      </c>
      <c r="B7" s="20">
        <f>'[9]8月考核表'!E14</f>
        <v>162</v>
      </c>
      <c r="C7" s="20">
        <f>'[9]8月考核表'!H14</f>
        <v>1330</v>
      </c>
      <c r="D7" s="51">
        <f>'[9]8月考核表'!I14*100</f>
        <v>73.643410852713174</v>
      </c>
      <c r="E7" s="78">
        <f t="shared" ref="E7:E25" si="0">RANK(D7,$D$6:$D$25)</f>
        <v>8</v>
      </c>
    </row>
    <row r="8" spans="1:5" ht="21.75" customHeight="1">
      <c r="A8" s="21" t="s">
        <v>201</v>
      </c>
      <c r="B8" s="20">
        <f>'[9]8月考核表'!E15</f>
        <v>244</v>
      </c>
      <c r="C8" s="20">
        <f>'[9]8月考核表'!H15</f>
        <v>3690</v>
      </c>
      <c r="D8" s="51">
        <f>'[9]8月考核表'!I15*100</f>
        <v>112.22627737226279</v>
      </c>
      <c r="E8" s="78">
        <f t="shared" si="0"/>
        <v>1</v>
      </c>
    </row>
    <row r="9" spans="1:5" ht="21.75" customHeight="1">
      <c r="A9" s="21" t="s">
        <v>202</v>
      </c>
      <c r="B9" s="20">
        <f>'[9]8月考核表'!E16</f>
        <v>93</v>
      </c>
      <c r="C9" s="20">
        <f>'[9]8月考核表'!H16</f>
        <v>1221</v>
      </c>
      <c r="D9" s="51">
        <f>'[9]8月考核表'!I16*100</f>
        <v>55.273879583521953</v>
      </c>
      <c r="E9" s="78">
        <f t="shared" si="0"/>
        <v>17</v>
      </c>
    </row>
    <row r="10" spans="1:5" ht="21.75" customHeight="1">
      <c r="A10" s="21" t="s">
        <v>203</v>
      </c>
      <c r="B10" s="20">
        <f>'[9]8月考核表'!E17</f>
        <v>110</v>
      </c>
      <c r="C10" s="20">
        <f>'[9]8月考核表'!H17</f>
        <v>1242</v>
      </c>
      <c r="D10" s="51">
        <f>'[9]8月考核表'!I17*100</f>
        <v>45.914972273567464</v>
      </c>
      <c r="E10" s="78">
        <f t="shared" si="0"/>
        <v>18</v>
      </c>
    </row>
    <row r="11" spans="1:5" ht="21.75" customHeight="1">
      <c r="A11" s="21" t="s">
        <v>204</v>
      </c>
      <c r="B11" s="20">
        <f>'[9]8月考核表'!E18</f>
        <v>68</v>
      </c>
      <c r="C11" s="20">
        <f>'[9]8月考核表'!H18</f>
        <v>1440</v>
      </c>
      <c r="D11" s="51">
        <f>'[9]8月考核表'!I18*100</f>
        <v>45.512010113780029</v>
      </c>
      <c r="E11" s="78">
        <f t="shared" si="0"/>
        <v>19</v>
      </c>
    </row>
    <row r="12" spans="1:5" ht="21.75" customHeight="1">
      <c r="A12" s="21" t="s">
        <v>205</v>
      </c>
      <c r="B12" s="20">
        <f>'[9]8月考核表'!E19</f>
        <v>301</v>
      </c>
      <c r="C12" s="20">
        <f>'[9]8月考核表'!H19</f>
        <v>1796</v>
      </c>
      <c r="D12" s="51">
        <f>'[9]8月考核表'!I19*100</f>
        <v>65.214233841684816</v>
      </c>
      <c r="E12" s="78">
        <f t="shared" si="0"/>
        <v>12</v>
      </c>
    </row>
    <row r="13" spans="1:5" ht="21.75" customHeight="1">
      <c r="A13" s="21" t="s">
        <v>206</v>
      </c>
      <c r="B13" s="20">
        <f>'[9]8月考核表'!E20</f>
        <v>540</v>
      </c>
      <c r="C13" s="20">
        <f>'[9]8月考核表'!H20</f>
        <v>1962</v>
      </c>
      <c r="D13" s="51">
        <f>'[9]8月考核表'!I20*100</f>
        <v>59.890109890109891</v>
      </c>
      <c r="E13" s="78">
        <f t="shared" si="0"/>
        <v>15</v>
      </c>
    </row>
    <row r="14" spans="1:5" ht="21.75" customHeight="1">
      <c r="A14" s="21" t="s">
        <v>207</v>
      </c>
      <c r="B14" s="20">
        <f>'[9]8月考核表'!E21</f>
        <v>168</v>
      </c>
      <c r="C14" s="20">
        <f>'[9]8月考核表'!H21</f>
        <v>1038</v>
      </c>
      <c r="D14" s="51">
        <f>'[9]8月考核表'!I21*100</f>
        <v>63.955637707948242</v>
      </c>
      <c r="E14" s="78">
        <f t="shared" si="0"/>
        <v>14</v>
      </c>
    </row>
    <row r="15" spans="1:5" ht="21.75" customHeight="1">
      <c r="A15" s="21" t="s">
        <v>208</v>
      </c>
      <c r="B15" s="20">
        <f>'[9]8月考核表'!E22</f>
        <v>188</v>
      </c>
      <c r="C15" s="20">
        <f>'[9]8月考核表'!H22</f>
        <v>2292</v>
      </c>
      <c r="D15" s="51">
        <f>'[9]8月考核表'!I22*100</f>
        <v>55.861564708749697</v>
      </c>
      <c r="E15" s="78">
        <f t="shared" si="0"/>
        <v>16</v>
      </c>
    </row>
    <row r="16" spans="1:5" ht="21.75" customHeight="1">
      <c r="A16" s="21" t="s">
        <v>209</v>
      </c>
      <c r="B16" s="20">
        <f>'[9]8月考核表'!E23</f>
        <v>213</v>
      </c>
      <c r="C16" s="20">
        <f>'[9]8月考核表'!H23</f>
        <v>1649</v>
      </c>
      <c r="D16" s="51">
        <f>'[9]8月考核表'!I23*100</f>
        <v>95.538818076477412</v>
      </c>
      <c r="E16" s="78">
        <f t="shared" si="0"/>
        <v>2</v>
      </c>
    </row>
    <row r="17" spans="1:5" ht="21.75" customHeight="1">
      <c r="A17" s="21" t="s">
        <v>210</v>
      </c>
      <c r="B17" s="20">
        <f>'[9]8月考核表'!E24</f>
        <v>37</v>
      </c>
      <c r="C17" s="20">
        <f>'[9]8月考核表'!H24</f>
        <v>1248</v>
      </c>
      <c r="D17" s="51">
        <f>'[9]8月考核表'!I24*100</f>
        <v>68.308702791461414</v>
      </c>
      <c r="E17" s="78">
        <f t="shared" si="0"/>
        <v>10</v>
      </c>
    </row>
    <row r="18" spans="1:5" ht="21.75" customHeight="1">
      <c r="A18" s="21" t="s">
        <v>211</v>
      </c>
      <c r="B18" s="20">
        <f>'[9]8月考核表'!E25</f>
        <v>131</v>
      </c>
      <c r="C18" s="20">
        <f>'[9]8月考核表'!H25</f>
        <v>1311</v>
      </c>
      <c r="D18" s="51">
        <f>'[9]8月考核表'!I25*100</f>
        <v>69.696969696969703</v>
      </c>
      <c r="E18" s="78">
        <f t="shared" si="0"/>
        <v>9</v>
      </c>
    </row>
    <row r="19" spans="1:5" ht="21.75" customHeight="1">
      <c r="A19" s="21" t="s">
        <v>212</v>
      </c>
      <c r="B19" s="20">
        <f>'[9]8月考核表'!E26</f>
        <v>44</v>
      </c>
      <c r="C19" s="20">
        <f>'[9]8月考核表'!H26</f>
        <v>1314</v>
      </c>
      <c r="D19" s="51">
        <f>'[9]8月考核表'!I26*100</f>
        <v>84.338896020539153</v>
      </c>
      <c r="E19" s="78">
        <f t="shared" si="0"/>
        <v>3</v>
      </c>
    </row>
    <row r="20" spans="1:5" ht="21.75" customHeight="1">
      <c r="A20" s="21" t="s">
        <v>213</v>
      </c>
      <c r="B20" s="20">
        <f>'[9]8月考核表'!E27</f>
        <v>177</v>
      </c>
      <c r="C20" s="20">
        <f>'[9]8月考核表'!H27</f>
        <v>1761</v>
      </c>
      <c r="D20" s="51">
        <f>'[9]8月考核表'!I27*100</f>
        <v>76.665215498476272</v>
      </c>
      <c r="E20" s="78">
        <f t="shared" si="0"/>
        <v>5</v>
      </c>
    </row>
    <row r="21" spans="1:5" ht="21.75" customHeight="1">
      <c r="A21" s="21" t="s">
        <v>214</v>
      </c>
      <c r="B21" s="20">
        <f>'[9]8月考核表'!E28</f>
        <v>82</v>
      </c>
      <c r="C21" s="20">
        <f>'[9]8月考核表'!H28</f>
        <v>1266</v>
      </c>
      <c r="D21" s="51">
        <f>'[9]8月考核表'!I28*100</f>
        <v>67.412140575079874</v>
      </c>
      <c r="E21" s="78">
        <f t="shared" si="0"/>
        <v>11</v>
      </c>
    </row>
    <row r="22" spans="1:5" ht="21.75" customHeight="1">
      <c r="A22" s="21" t="s">
        <v>215</v>
      </c>
      <c r="B22" s="20">
        <f>'[9]8月考核表'!E29</f>
        <v>166</v>
      </c>
      <c r="C22" s="20">
        <f>'[9]8月考核表'!H29</f>
        <v>1002</v>
      </c>
      <c r="D22" s="51">
        <f>'[9]8月考核表'!I29*100</f>
        <v>75.281743050338093</v>
      </c>
      <c r="E22" s="78">
        <f t="shared" si="0"/>
        <v>7</v>
      </c>
    </row>
    <row r="23" spans="1:5" ht="21.75" customHeight="1">
      <c r="A23" s="21" t="s">
        <v>216</v>
      </c>
      <c r="B23" s="20">
        <f>'[9]8月考核表'!E30</f>
        <v>56</v>
      </c>
      <c r="C23" s="20">
        <f>'[9]8月考核表'!H30</f>
        <v>1225</v>
      </c>
      <c r="D23" s="51">
        <f>'[9]8月考核表'!I30*100</f>
        <v>64.136125654450254</v>
      </c>
      <c r="E23" s="78">
        <f t="shared" si="0"/>
        <v>13</v>
      </c>
    </row>
    <row r="24" spans="1:5" ht="21.75" customHeight="1">
      <c r="A24" s="21" t="s">
        <v>217</v>
      </c>
      <c r="B24" s="20">
        <f>'[9]8月考核表'!E31</f>
        <v>113</v>
      </c>
      <c r="C24" s="20">
        <f>'[9]8月考核表'!H31</f>
        <v>933</v>
      </c>
      <c r="D24" s="51">
        <f>'[9]8月考核表'!I31*100</f>
        <v>44.898941289701639</v>
      </c>
      <c r="E24" s="78">
        <f t="shared" si="0"/>
        <v>20</v>
      </c>
    </row>
    <row r="25" spans="1:5" ht="21.75" customHeight="1">
      <c r="A25" s="26" t="s">
        <v>218</v>
      </c>
      <c r="B25" s="23">
        <f>'[9]8月考核表'!E32</f>
        <v>39</v>
      </c>
      <c r="C25" s="23">
        <f>'[9]8月考核表'!H32</f>
        <v>1257</v>
      </c>
      <c r="D25" s="52">
        <f>'[9]8月考核表'!I32*100</f>
        <v>81.8359375</v>
      </c>
      <c r="E25" s="27">
        <f t="shared" si="0"/>
        <v>4</v>
      </c>
    </row>
    <row r="26" spans="1:5">
      <c r="A26" s="41"/>
      <c r="B26" s="41"/>
      <c r="C26" s="41"/>
      <c r="D26" s="41"/>
      <c r="E26" s="41"/>
    </row>
  </sheetData>
  <mergeCells count="7">
    <mergeCell ref="A3:A4"/>
    <mergeCell ref="B3:B4"/>
    <mergeCell ref="E3:E4"/>
    <mergeCell ref="A1:E1"/>
    <mergeCell ref="A2:E2"/>
    <mergeCell ref="C3:C4"/>
    <mergeCell ref="D3:D4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F11"/>
  <sheetViews>
    <sheetView workbookViewId="0">
      <selection activeCell="G7" sqref="G7"/>
    </sheetView>
  </sheetViews>
  <sheetFormatPr defaultRowHeight="12.9"/>
  <cols>
    <col min="1" max="1" width="19.25" customWidth="1"/>
    <col min="2" max="3" width="14.625" customWidth="1"/>
    <col min="4" max="6" width="9" hidden="1" customWidth="1"/>
  </cols>
  <sheetData>
    <row r="1" spans="1:6" ht="29.25" customHeight="1">
      <c r="A1" s="110" t="s">
        <v>228</v>
      </c>
      <c r="B1" s="110"/>
      <c r="C1" s="110"/>
    </row>
    <row r="2" spans="1:6">
      <c r="A2" s="139" t="s">
        <v>222</v>
      </c>
      <c r="B2" s="139"/>
      <c r="C2" s="139"/>
    </row>
    <row r="3" spans="1:6" ht="29.25" customHeight="1" thickBot="1">
      <c r="A3" s="33" t="s">
        <v>20</v>
      </c>
      <c r="B3" s="34" t="s">
        <v>223</v>
      </c>
      <c r="C3" s="35" t="s">
        <v>56</v>
      </c>
      <c r="E3" s="53" t="s">
        <v>283</v>
      </c>
    </row>
    <row r="4" spans="1:6" ht="58.75" customHeight="1" thickBot="1">
      <c r="A4" s="29" t="s">
        <v>224</v>
      </c>
      <c r="B4" s="48">
        <v>1803255</v>
      </c>
      <c r="C4" s="58">
        <f>B4/E4*100-100</f>
        <v>15.814876542615195</v>
      </c>
      <c r="E4" s="54">
        <v>1557015</v>
      </c>
      <c r="F4">
        <f>(B4+OLE_LINK4)/(E4+E7)</f>
        <v>1.1125094295870643</v>
      </c>
    </row>
    <row r="5" spans="1:6" ht="58.75" customHeight="1" thickBot="1">
      <c r="A5" s="29" t="s">
        <v>225</v>
      </c>
      <c r="B5" s="20">
        <v>555888</v>
      </c>
      <c r="C5" s="57">
        <f t="shared" ref="C5:C9" si="0">B5/E5*100-100</f>
        <v>5.5324577690196008</v>
      </c>
      <c r="E5" s="55">
        <v>526746</v>
      </c>
    </row>
    <row r="6" spans="1:6" ht="58.75" customHeight="1" thickBot="1">
      <c r="A6" s="29" t="s">
        <v>230</v>
      </c>
      <c r="B6" s="20">
        <v>1189335</v>
      </c>
      <c r="C6" s="57">
        <f t="shared" si="0"/>
        <v>18.926007661517332</v>
      </c>
      <c r="E6" s="55">
        <v>1000063</v>
      </c>
    </row>
    <row r="7" spans="1:6" ht="58.75" customHeight="1" thickBot="1">
      <c r="A7" s="29" t="s">
        <v>226</v>
      </c>
      <c r="B7" s="20">
        <v>3843597</v>
      </c>
      <c r="C7" s="57">
        <f t="shared" si="0"/>
        <v>9.2314517256627511</v>
      </c>
      <c r="E7" s="55">
        <v>3518764</v>
      </c>
    </row>
    <row r="8" spans="1:6" ht="58.75" customHeight="1" thickBot="1">
      <c r="A8" s="29" t="s">
        <v>227</v>
      </c>
      <c r="B8" s="20">
        <v>161045</v>
      </c>
      <c r="C8" s="57">
        <f t="shared" si="0"/>
        <v>-27.116757104130556</v>
      </c>
      <c r="E8" s="106">
        <v>220963</v>
      </c>
    </row>
    <row r="9" spans="1:6" ht="58.75" customHeight="1" thickBot="1">
      <c r="A9" s="26" t="s">
        <v>229</v>
      </c>
      <c r="B9" s="23">
        <v>3296812</v>
      </c>
      <c r="C9" s="59">
        <f t="shared" si="0"/>
        <v>11.258992429434926</v>
      </c>
      <c r="E9" s="56">
        <v>2963187</v>
      </c>
    </row>
    <row r="10" spans="1:6" ht="13.6" thickTop="1"/>
    <row r="11" spans="1:6" ht="16.3">
      <c r="B11" s="107"/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18"/>
  <sheetViews>
    <sheetView workbookViewId="0">
      <selection activeCell="C11" sqref="C11"/>
    </sheetView>
  </sheetViews>
  <sheetFormatPr defaultRowHeight="12.9"/>
  <cols>
    <col min="1" max="1" width="21.5" customWidth="1"/>
    <col min="3" max="3" width="10" bestFit="1" customWidth="1"/>
    <col min="4" max="4" width="12.75" bestFit="1" customWidth="1"/>
    <col min="5" max="6" width="10.75" customWidth="1"/>
  </cols>
  <sheetData>
    <row r="1" spans="1:6" s="1" customFormat="1" ht="30.75" customHeight="1">
      <c r="A1" s="110" t="s">
        <v>19</v>
      </c>
      <c r="B1" s="110"/>
      <c r="C1" s="110"/>
      <c r="D1" s="110"/>
      <c r="E1" s="110"/>
      <c r="F1" s="110"/>
    </row>
    <row r="2" spans="1:6" s="1" customFormat="1" ht="21.75">
      <c r="A2" s="110" t="s">
        <v>319</v>
      </c>
      <c r="B2" s="110"/>
      <c r="C2" s="110"/>
      <c r="D2" s="110"/>
      <c r="E2" s="110"/>
      <c r="F2" s="110"/>
    </row>
    <row r="3" spans="1:6" s="1" customFormat="1" ht="21.75">
      <c r="A3" s="119" t="s">
        <v>301</v>
      </c>
      <c r="B3" s="119"/>
      <c r="C3" s="119"/>
      <c r="D3" s="119"/>
      <c r="E3" s="119"/>
      <c r="F3" s="119"/>
    </row>
    <row r="4" spans="1:6" s="1" customFormat="1" ht="30.75" customHeight="1">
      <c r="A4" s="120" t="s">
        <v>20</v>
      </c>
      <c r="B4" s="121"/>
      <c r="C4" s="16" t="s">
        <v>21</v>
      </c>
      <c r="D4" s="16" t="s">
        <v>22</v>
      </c>
      <c r="E4" s="16" t="s">
        <v>23</v>
      </c>
      <c r="F4" s="17" t="s">
        <v>5</v>
      </c>
    </row>
    <row r="5" spans="1:6" s="1" customFormat="1" ht="32.950000000000003" customHeight="1">
      <c r="A5" s="117" t="s">
        <v>288</v>
      </c>
      <c r="B5" s="18" t="s">
        <v>9</v>
      </c>
      <c r="C5" s="19">
        <v>450933</v>
      </c>
      <c r="D5" s="92">
        <f>'[2]1GDP、工业、投资、房地产'!$B$4</f>
        <v>20517.21</v>
      </c>
      <c r="E5" s="93">
        <f>全市各县区经济情况!C5</f>
        <v>891.2</v>
      </c>
      <c r="F5" s="94">
        <f>全市各县区经济情况!G5</f>
        <v>160.19999999999999</v>
      </c>
    </row>
    <row r="6" spans="1:6" s="1" customFormat="1" ht="32.950000000000003" customHeight="1">
      <c r="A6" s="117"/>
      <c r="B6" s="18" t="s">
        <v>10</v>
      </c>
      <c r="C6" s="51">
        <v>6.3</v>
      </c>
      <c r="D6" s="95">
        <f>'[2]1GDP、工业、投资、房地产'!$C$4</f>
        <v>7.8601999999999999</v>
      </c>
      <c r="E6" s="96">
        <f>全市各县区经济情况!C6</f>
        <v>7</v>
      </c>
      <c r="F6" s="97">
        <f>全市各县区经济情况!G6</f>
        <v>3</v>
      </c>
    </row>
    <row r="7" spans="1:6" s="75" customFormat="1" ht="32.950000000000003" customHeight="1">
      <c r="A7" s="63" t="s">
        <v>16</v>
      </c>
      <c r="B7" s="65" t="s">
        <v>10</v>
      </c>
      <c r="C7" s="66">
        <f>'[2]21全国、世界'!$C$10</f>
        <v>5.6</v>
      </c>
      <c r="D7" s="95">
        <f>'[2]1GDP、工业、投资、房地产'!$F$18</f>
        <v>8.1</v>
      </c>
      <c r="E7" s="93">
        <f>全市各县区经济情况!C8</f>
        <v>9.6</v>
      </c>
      <c r="F7" s="94">
        <f>全市各县区经济情况!G8</f>
        <v>3.4</v>
      </c>
    </row>
    <row r="8" spans="1:6" s="1" customFormat="1" ht="32.950000000000003" customHeight="1">
      <c r="A8" s="21" t="s">
        <v>17</v>
      </c>
      <c r="B8" s="18" t="s">
        <v>10</v>
      </c>
      <c r="C8" s="19">
        <f>'[2]21全国、世界'!$C$11</f>
        <v>5.5</v>
      </c>
      <c r="D8" s="98">
        <f>'[2]1GDP、工业、投资、房地产'!$N$4</f>
        <v>10.1</v>
      </c>
      <c r="E8" s="93">
        <f>全市各县区经济情况!C10</f>
        <v>4.8</v>
      </c>
      <c r="F8" s="94">
        <f>全市各县区经济情况!G10</f>
        <v>-21.5</v>
      </c>
    </row>
    <row r="9" spans="1:6" s="1" customFormat="1" ht="32.950000000000003" customHeight="1">
      <c r="A9" s="117" t="s">
        <v>13</v>
      </c>
      <c r="B9" s="18" t="s">
        <v>9</v>
      </c>
      <c r="C9" s="77">
        <f>'[2]21全国、世界'!$B$12</f>
        <v>262179</v>
      </c>
      <c r="D9" s="92">
        <f>'[2]5内外贸、能源'!$F$4</f>
        <v>12861.824840000001</v>
      </c>
      <c r="E9" s="96">
        <f>全市各县区经济情况!C12</f>
        <v>527.47138000000007</v>
      </c>
      <c r="F9" s="97">
        <f>全市各县区经济情况!G12</f>
        <v>89.459919999999997</v>
      </c>
    </row>
    <row r="10" spans="1:6" s="1" customFormat="1" ht="32.950000000000003" customHeight="1">
      <c r="A10" s="117"/>
      <c r="B10" s="18" t="s">
        <v>10</v>
      </c>
      <c r="C10" s="19">
        <f>'[2]21全国、世界'!$C$12</f>
        <v>8.1999999999999993</v>
      </c>
      <c r="D10" s="98">
        <f>'[2]5内外贸、能源'!$G$4</f>
        <v>10.3</v>
      </c>
      <c r="E10" s="93">
        <f>全市各县区经济情况!C13</f>
        <v>11.4</v>
      </c>
      <c r="F10" s="94">
        <f>全市各县区经济情况!G13</f>
        <v>11.2</v>
      </c>
    </row>
    <row r="11" spans="1:6" s="1" customFormat="1" ht="32.950000000000003" customHeight="1">
      <c r="A11" s="117" t="s">
        <v>287</v>
      </c>
      <c r="B11" s="18" t="s">
        <v>9</v>
      </c>
      <c r="C11" s="19">
        <v>247743</v>
      </c>
      <c r="D11" s="92">
        <f>'[2]1GDP、工业、投资、房地产'!$B$7</f>
        <v>10464.58</v>
      </c>
      <c r="E11" s="93">
        <f>全市各县区经济情况!C15</f>
        <v>331.2</v>
      </c>
      <c r="F11" s="94">
        <f>全市各县区经济情况!G15</f>
        <v>49.6</v>
      </c>
    </row>
    <row r="12" spans="1:6" s="1" customFormat="1" ht="32.950000000000003" customHeight="1">
      <c r="A12" s="117"/>
      <c r="B12" s="18" t="s">
        <v>10</v>
      </c>
      <c r="C12" s="51">
        <v>7</v>
      </c>
      <c r="D12" s="95">
        <f>'[2]1GDP、工业、投资、房地产'!$C$7</f>
        <v>9.1020000000000003</v>
      </c>
      <c r="E12" s="96">
        <f>全市各县区经济情况!C16</f>
        <v>5.3</v>
      </c>
      <c r="F12" s="97">
        <f>全市各县区经济情况!G16</f>
        <v>4.5</v>
      </c>
    </row>
    <row r="13" spans="1:6" s="75" customFormat="1" ht="32.950000000000003" customHeight="1">
      <c r="A13" s="117" t="s">
        <v>25</v>
      </c>
      <c r="B13" s="65" t="s">
        <v>9</v>
      </c>
      <c r="C13" s="66" t="s">
        <v>24</v>
      </c>
      <c r="D13" s="92">
        <f>'[2]10财政、金融'!$B$23</f>
        <v>2767.8101000000001</v>
      </c>
      <c r="E13" s="96" t="s">
        <v>300</v>
      </c>
      <c r="F13" s="97">
        <f>财政收支!C8/10000</f>
        <v>11.6774</v>
      </c>
    </row>
    <row r="14" spans="1:6" s="75" customFormat="1" ht="32.950000000000003" customHeight="1">
      <c r="A14" s="117"/>
      <c r="B14" s="65" t="s">
        <v>10</v>
      </c>
      <c r="C14" s="51" t="s">
        <v>24</v>
      </c>
      <c r="D14" s="95">
        <f>'[2]10财政、金融'!$C$23</f>
        <v>6.3</v>
      </c>
      <c r="E14" s="96" t="s">
        <v>300</v>
      </c>
      <c r="F14" s="97">
        <f>财政收支!D8</f>
        <v>0.13291144667678509</v>
      </c>
    </row>
    <row r="15" spans="1:6" s="1" customFormat="1" ht="32.950000000000003" customHeight="1">
      <c r="A15" s="117" t="s">
        <v>285</v>
      </c>
      <c r="B15" s="18" t="s">
        <v>9</v>
      </c>
      <c r="C15" s="19">
        <v>21342</v>
      </c>
      <c r="D15" s="92">
        <f>'[2]8物价、居民收入'!$F$4</f>
        <v>18250</v>
      </c>
      <c r="E15" s="93">
        <f>全市各县区经济情况!C18</f>
        <v>18325</v>
      </c>
      <c r="F15" s="94">
        <f>全市各县区经济情况!G18</f>
        <v>18169</v>
      </c>
    </row>
    <row r="16" spans="1:6" s="1" customFormat="1" ht="32.950000000000003" customHeight="1">
      <c r="A16" s="117"/>
      <c r="B16" s="18" t="s">
        <v>10</v>
      </c>
      <c r="C16" s="51">
        <v>8</v>
      </c>
      <c r="D16" s="95">
        <f>'[2]8物价、居民收入'!$G$4</f>
        <v>8.6999999999999993</v>
      </c>
      <c r="E16" s="96">
        <f>全市各县区经济情况!C19</f>
        <v>9.1</v>
      </c>
      <c r="F16" s="97">
        <f>全市各县区经济情况!G19</f>
        <v>9.1</v>
      </c>
    </row>
    <row r="17" spans="1:6" s="1" customFormat="1" ht="32.950000000000003" customHeight="1">
      <c r="A17" s="117" t="s">
        <v>286</v>
      </c>
      <c r="B17" s="18" t="s">
        <v>9</v>
      </c>
      <c r="C17" s="19">
        <v>7778</v>
      </c>
      <c r="D17" s="92">
        <f>'[2]8物价、居民收入'!$F$11</f>
        <v>7661</v>
      </c>
      <c r="E17" s="93">
        <f>全市各县区经济情况!C21</f>
        <v>7377</v>
      </c>
      <c r="F17" s="94">
        <f>全市各县区经济情况!G21</f>
        <v>9264</v>
      </c>
    </row>
    <row r="18" spans="1:6" s="1" customFormat="1" ht="32.950000000000003" customHeight="1">
      <c r="A18" s="118"/>
      <c r="B18" s="22" t="s">
        <v>10</v>
      </c>
      <c r="C18" s="52">
        <v>8.9</v>
      </c>
      <c r="D18" s="99">
        <f>'[2]8物价、居民收入'!$G$11</f>
        <v>9.6</v>
      </c>
      <c r="E18" s="100">
        <f>全市各县区经济情况!C22</f>
        <v>10</v>
      </c>
      <c r="F18" s="101">
        <f>全市各县区经济情况!G22</f>
        <v>9.6999999999999993</v>
      </c>
    </row>
  </sheetData>
  <mergeCells count="10">
    <mergeCell ref="A13:A14"/>
    <mergeCell ref="A15:A16"/>
    <mergeCell ref="A17:A18"/>
    <mergeCell ref="A1:F1"/>
    <mergeCell ref="A2:F2"/>
    <mergeCell ref="A3:F3"/>
    <mergeCell ref="A9:A10"/>
    <mergeCell ref="A11:A12"/>
    <mergeCell ref="A4:B4"/>
    <mergeCell ref="A5:A6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C15"/>
  <sheetViews>
    <sheetView workbookViewId="0">
      <selection activeCell="B14" sqref="B14"/>
    </sheetView>
  </sheetViews>
  <sheetFormatPr defaultRowHeight="12.9"/>
  <cols>
    <col min="1" max="1" width="27.5" customWidth="1"/>
    <col min="2" max="2" width="20.5" customWidth="1"/>
    <col min="3" max="3" width="20.5" style="44" customWidth="1"/>
  </cols>
  <sheetData>
    <row r="1" spans="1:3" ht="21.1">
      <c r="A1" s="140" t="s">
        <v>231</v>
      </c>
      <c r="B1" s="140"/>
      <c r="C1" s="140"/>
    </row>
    <row r="2" spans="1:3">
      <c r="A2" s="139" t="s">
        <v>232</v>
      </c>
      <c r="B2" s="139"/>
      <c r="C2" s="139"/>
    </row>
    <row r="3" spans="1:3" ht="32.299999999999997" customHeight="1">
      <c r="A3" s="33" t="s">
        <v>20</v>
      </c>
      <c r="B3" s="34" t="s">
        <v>223</v>
      </c>
      <c r="C3" s="35" t="s">
        <v>56</v>
      </c>
    </row>
    <row r="4" spans="1:3" ht="32.299999999999997" customHeight="1">
      <c r="A4" s="29" t="s">
        <v>233</v>
      </c>
      <c r="B4" s="104">
        <f>'[10]全社会用电量   '!B4</f>
        <v>78796.466400000005</v>
      </c>
      <c r="C4" s="58">
        <f>'[10]全社会用电量   '!C4</f>
        <v>11.300999193593753</v>
      </c>
    </row>
    <row r="5" spans="1:3" ht="32.299999999999997" customHeight="1">
      <c r="A5" s="29" t="s">
        <v>239</v>
      </c>
      <c r="B5" s="45">
        <f>'[10]全社会用电量   '!B5</f>
        <v>53295.496299999999</v>
      </c>
      <c r="C5" s="57">
        <f>'[10]全社会用电量   '!C5</f>
        <v>16.737804511626276</v>
      </c>
    </row>
    <row r="6" spans="1:3" ht="32.299999999999997" customHeight="1">
      <c r="A6" s="29" t="s">
        <v>33</v>
      </c>
      <c r="B6" s="45">
        <f>'[10]全社会用电量   '!B6</f>
        <v>1000.2209</v>
      </c>
      <c r="C6" s="57">
        <f>'[10]全社会用电量   '!C6</f>
        <v>14.713703425053449</v>
      </c>
    </row>
    <row r="7" spans="1:3" ht="32.299999999999997" customHeight="1">
      <c r="A7" s="29" t="s">
        <v>34</v>
      </c>
      <c r="B7" s="45">
        <f>'[10]全社会用电量   '!B7</f>
        <v>39463.023199999996</v>
      </c>
      <c r="C7" s="57">
        <f>'[10]全社会用电量   '!C7</f>
        <v>19.156938838753646</v>
      </c>
    </row>
    <row r="8" spans="1:3" ht="32.299999999999997" customHeight="1">
      <c r="A8" s="29" t="s">
        <v>39</v>
      </c>
      <c r="B8" s="45">
        <f>'[10]全社会用电量   '!B8</f>
        <v>37424.894199999995</v>
      </c>
      <c r="C8" s="57">
        <f>'[10]全社会用电量   '!C8</f>
        <v>17.567299914363943</v>
      </c>
    </row>
    <row r="9" spans="1:3" ht="32.299999999999997" customHeight="1">
      <c r="A9" s="29" t="s">
        <v>234</v>
      </c>
      <c r="B9" s="45">
        <f>'[10]全社会用电量   '!B9</f>
        <v>4129.5025999999998</v>
      </c>
      <c r="C9" s="57">
        <f>'[10]全社会用电量   '!C9</f>
        <v>23.324502772910648</v>
      </c>
    </row>
    <row r="10" spans="1:3" ht="32.299999999999997" customHeight="1">
      <c r="A10" s="29" t="s">
        <v>235</v>
      </c>
      <c r="B10" s="45">
        <f>'[10]全社会用电量   '!B10</f>
        <v>3433.0324000000001</v>
      </c>
      <c r="C10" s="57">
        <f>'[10]全社会用电量   '!C10</f>
        <v>16.904184026830272</v>
      </c>
    </row>
    <row r="11" spans="1:3" ht="32.299999999999997" customHeight="1">
      <c r="A11" s="29" t="s">
        <v>236</v>
      </c>
      <c r="B11" s="45">
        <f>'[10]全社会用电量   '!B11</f>
        <v>5269.0673000000006</v>
      </c>
      <c r="C11" s="57">
        <f>'[10]全社会用电量   '!C11</f>
        <v>16.817819915115393</v>
      </c>
    </row>
    <row r="12" spans="1:3" ht="32.299999999999997" customHeight="1">
      <c r="A12" s="29" t="s">
        <v>40</v>
      </c>
      <c r="B12" s="45">
        <f>'[10]全社会用电量   '!B12</f>
        <v>12832.252200000001</v>
      </c>
      <c r="C12" s="57">
        <f>'[10]全社会用电量   '!C12</f>
        <v>10.020019529027024</v>
      </c>
    </row>
    <row r="13" spans="1:3" ht="32.299999999999997" customHeight="1">
      <c r="A13" s="29" t="s">
        <v>240</v>
      </c>
      <c r="B13" s="45">
        <f>'[10]全社会用电量   '!B13</f>
        <v>25500.970100000002</v>
      </c>
      <c r="C13" s="57">
        <f>'[10]全社会用电量   '!C13</f>
        <v>1.4285214321787754</v>
      </c>
    </row>
    <row r="14" spans="1:3" ht="32.299999999999997" customHeight="1">
      <c r="A14" s="29" t="s">
        <v>237</v>
      </c>
      <c r="B14" s="45">
        <f>'[10]全社会用电量   '!B14</f>
        <v>3673.0735</v>
      </c>
      <c r="C14" s="57">
        <f>'[10]全社会用电量   '!C14</f>
        <v>7.1225161044383034</v>
      </c>
    </row>
    <row r="15" spans="1:3" ht="32.299999999999997" customHeight="1">
      <c r="A15" s="28" t="s">
        <v>238</v>
      </c>
      <c r="B15" s="46">
        <f>'[10]全社会用电量   '!B15</f>
        <v>21827.8966</v>
      </c>
      <c r="C15" s="59">
        <f>'[10]全社会用电量   '!C15</f>
        <v>0.515453126849863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2"/>
  <sheetViews>
    <sheetView workbookViewId="0">
      <selection activeCell="B4" sqref="B4"/>
    </sheetView>
  </sheetViews>
  <sheetFormatPr defaultRowHeight="12.9"/>
  <cols>
    <col min="1" max="1" width="17.625" customWidth="1"/>
    <col min="2" max="3" width="13.125" customWidth="1"/>
    <col min="4" max="4" width="13.125" style="44" customWidth="1"/>
  </cols>
  <sheetData>
    <row r="1" spans="1:4" ht="19.05">
      <c r="A1" s="110" t="s">
        <v>241</v>
      </c>
      <c r="B1" s="110"/>
      <c r="C1" s="110"/>
      <c r="D1" s="110"/>
    </row>
    <row r="2" spans="1:4">
      <c r="A2" s="42"/>
    </row>
    <row r="3" spans="1:4" ht="54" customHeight="1">
      <c r="A3" s="36" t="s">
        <v>242</v>
      </c>
      <c r="B3" s="16" t="s">
        <v>252</v>
      </c>
      <c r="C3" s="16" t="s">
        <v>253</v>
      </c>
      <c r="D3" s="60" t="s">
        <v>254</v>
      </c>
    </row>
    <row r="4" spans="1:4" ht="54" customHeight="1">
      <c r="A4" s="29" t="s">
        <v>243</v>
      </c>
      <c r="B4" s="51">
        <f>'[10]居民消费价格指数   '!B4</f>
        <v>101.89135569</v>
      </c>
      <c r="C4" s="51">
        <f>'[10]居民消费价格指数   '!C4</f>
        <v>102.93340669</v>
      </c>
      <c r="D4" s="57">
        <f>'[10]居民消费价格指数   '!D4</f>
        <v>100.91494704</v>
      </c>
    </row>
    <row r="5" spans="1:4" ht="54" customHeight="1">
      <c r="A5" s="30" t="s">
        <v>244</v>
      </c>
      <c r="B5" s="51">
        <f>'[10]居民消费价格指数   '!B5</f>
        <v>105.55603075000001</v>
      </c>
      <c r="C5" s="51">
        <f>'[10]居民消费价格指数   '!C5</f>
        <v>111.03262108</v>
      </c>
      <c r="D5" s="57">
        <f>'[10]居民消费价格指数   '!D5</f>
        <v>103.76754355999999</v>
      </c>
    </row>
    <row r="6" spans="1:4" ht="54" customHeight="1">
      <c r="A6" s="29" t="s">
        <v>245</v>
      </c>
      <c r="B6" s="51">
        <f>'[10]居民消费价格指数   '!B6</f>
        <v>100</v>
      </c>
      <c r="C6" s="51">
        <f>'[10]居民消费价格指数   '!C6</f>
        <v>100</v>
      </c>
      <c r="D6" s="57">
        <f>'[10]居民消费价格指数   '!D6</f>
        <v>100</v>
      </c>
    </row>
    <row r="7" spans="1:4" ht="54" customHeight="1">
      <c r="A7" s="29" t="s">
        <v>246</v>
      </c>
      <c r="B7" s="51">
        <f>'[10]居民消费价格指数   '!B7</f>
        <v>100</v>
      </c>
      <c r="C7" s="51">
        <f>'[10]居民消费价格指数   '!C7</f>
        <v>100</v>
      </c>
      <c r="D7" s="57">
        <f>'[10]居民消费价格指数   '!D7</f>
        <v>99.983539329999999</v>
      </c>
    </row>
    <row r="8" spans="1:4" ht="54" customHeight="1">
      <c r="A8" s="29" t="s">
        <v>247</v>
      </c>
      <c r="B8" s="51">
        <f>'[10]居民消费价格指数   '!B8</f>
        <v>100</v>
      </c>
      <c r="C8" s="51">
        <f>'[10]居民消费价格指数   '!C8</f>
        <v>100.12438397</v>
      </c>
      <c r="D8" s="57">
        <f>'[10]居民消费价格指数   '!D8</f>
        <v>100.11352604</v>
      </c>
    </row>
    <row r="9" spans="1:4" ht="54" customHeight="1">
      <c r="A9" s="29" t="s">
        <v>248</v>
      </c>
      <c r="B9" s="51">
        <f>'[10]居民消费价格指数   '!B9</f>
        <v>100.00030937</v>
      </c>
      <c r="C9" s="51">
        <f>'[10]居民消费价格指数   '!C9</f>
        <v>98.061076349999993</v>
      </c>
      <c r="D9" s="57">
        <f>'[10]居民消费价格指数   '!D9</f>
        <v>98.96236399</v>
      </c>
    </row>
    <row r="10" spans="1:4" ht="54" customHeight="1">
      <c r="A10" s="29" t="s">
        <v>249</v>
      </c>
      <c r="B10" s="51">
        <f>'[10]居民消费价格指数   '!B10</f>
        <v>100.26694504</v>
      </c>
      <c r="C10" s="51">
        <f>'[10]居民消费价格指数   '!C10</f>
        <v>96.595868429999996</v>
      </c>
      <c r="D10" s="57">
        <f>'[10]居民消费价格指数   '!D10</f>
        <v>98.206173010000001</v>
      </c>
    </row>
    <row r="11" spans="1:4" ht="54" customHeight="1">
      <c r="A11" s="29" t="s">
        <v>250</v>
      </c>
      <c r="B11" s="51">
        <f>'[10]居民消费价格指数   '!B11</f>
        <v>100</v>
      </c>
      <c r="C11" s="51">
        <f>'[10]居民消费价格指数   '!C11</f>
        <v>100</v>
      </c>
      <c r="D11" s="57">
        <f>'[10]居民消费价格指数   '!D11</f>
        <v>100</v>
      </c>
    </row>
    <row r="12" spans="1:4" ht="54" customHeight="1">
      <c r="A12" s="28" t="s">
        <v>251</v>
      </c>
      <c r="B12" s="52">
        <f>'[10]居民消费价格指数   '!B12</f>
        <v>100</v>
      </c>
      <c r="C12" s="52">
        <f>'[10]居民消费价格指数   '!C12</f>
        <v>100</v>
      </c>
      <c r="D12" s="59">
        <f>'[10]居民消费价格指数   '!D12</f>
        <v>100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C24"/>
  <sheetViews>
    <sheetView workbookViewId="0">
      <selection activeCell="F10" sqref="F10"/>
    </sheetView>
  </sheetViews>
  <sheetFormatPr defaultRowHeight="12.9"/>
  <cols>
    <col min="1" max="3" width="18.125" customWidth="1"/>
  </cols>
  <sheetData>
    <row r="1" spans="1:3" ht="19.05">
      <c r="A1" s="147" t="s">
        <v>320</v>
      </c>
      <c r="B1" s="147"/>
      <c r="C1" s="147"/>
    </row>
    <row r="2" spans="1:3" ht="21.1">
      <c r="A2" s="43"/>
    </row>
    <row r="3" spans="1:3" ht="23.95" customHeight="1">
      <c r="A3" s="36" t="s">
        <v>255</v>
      </c>
      <c r="B3" s="16" t="s">
        <v>108</v>
      </c>
      <c r="C3" s="37" t="s">
        <v>256</v>
      </c>
    </row>
    <row r="4" spans="1:3" ht="23.95" customHeight="1">
      <c r="A4" s="21" t="s">
        <v>257</v>
      </c>
      <c r="B4" s="18" t="s">
        <v>258</v>
      </c>
      <c r="C4" s="24">
        <f>'[10]8月25日主要消费品价格  '!C4</f>
        <v>2.8</v>
      </c>
    </row>
    <row r="5" spans="1:3" ht="23.95" customHeight="1">
      <c r="A5" s="21" t="s">
        <v>259</v>
      </c>
      <c r="B5" s="18" t="s">
        <v>258</v>
      </c>
      <c r="C5" s="78">
        <f>'[10]8月25日主要消费品价格  '!C5</f>
        <v>6</v>
      </c>
    </row>
    <row r="6" spans="1:3" ht="23.95" customHeight="1">
      <c r="A6" s="21" t="s">
        <v>260</v>
      </c>
      <c r="B6" s="18" t="s">
        <v>258</v>
      </c>
      <c r="C6" s="78">
        <f>'[10]8月25日主要消费品价格  '!C6</f>
        <v>22</v>
      </c>
    </row>
    <row r="7" spans="1:3" ht="23.95" customHeight="1">
      <c r="A7" s="21" t="s">
        <v>261</v>
      </c>
      <c r="B7" s="18" t="s">
        <v>258</v>
      </c>
      <c r="C7" s="78">
        <f>'[10]8月25日主要消费品价格  '!C7</f>
        <v>18</v>
      </c>
    </row>
    <row r="8" spans="1:3" ht="23.95" customHeight="1">
      <c r="A8" s="21" t="s">
        <v>262</v>
      </c>
      <c r="B8" s="18" t="s">
        <v>258</v>
      </c>
      <c r="C8" s="78">
        <f>'[10]8月25日主要消费品价格  '!C8</f>
        <v>17</v>
      </c>
    </row>
    <row r="9" spans="1:3" ht="23.95" customHeight="1">
      <c r="A9" s="21" t="s">
        <v>263</v>
      </c>
      <c r="B9" s="18" t="s">
        <v>258</v>
      </c>
      <c r="C9" s="78">
        <f>'[10]8月25日主要消费品价格  '!C9</f>
        <v>41</v>
      </c>
    </row>
    <row r="10" spans="1:3" ht="23.95" customHeight="1">
      <c r="A10" s="21" t="s">
        <v>264</v>
      </c>
      <c r="B10" s="18" t="s">
        <v>258</v>
      </c>
      <c r="C10" s="78">
        <f>'[10]8月25日主要消费品价格  '!C10</f>
        <v>15</v>
      </c>
    </row>
    <row r="11" spans="1:3" ht="23.95" customHeight="1">
      <c r="A11" s="21" t="s">
        <v>265</v>
      </c>
      <c r="B11" s="18" t="s">
        <v>258</v>
      </c>
      <c r="C11" s="78">
        <f>'[10]8月25日主要消费品价格  '!C11</f>
        <v>6</v>
      </c>
    </row>
    <row r="12" spans="1:3" ht="23.95" customHeight="1">
      <c r="A12" s="21" t="s">
        <v>266</v>
      </c>
      <c r="B12" s="18" t="s">
        <v>258</v>
      </c>
      <c r="C12" s="78">
        <f>'[10]8月25日主要消费品价格  '!C12</f>
        <v>6</v>
      </c>
    </row>
    <row r="13" spans="1:3" ht="23.95" customHeight="1">
      <c r="A13" s="21" t="s">
        <v>267</v>
      </c>
      <c r="B13" s="18" t="s">
        <v>258</v>
      </c>
      <c r="C13" s="78">
        <f>'[10]8月25日主要消费品价格  '!C13</f>
        <v>10</v>
      </c>
    </row>
    <row r="14" spans="1:3" ht="23.95" customHeight="1">
      <c r="A14" s="21" t="s">
        <v>268</v>
      </c>
      <c r="B14" s="18" t="s">
        <v>258</v>
      </c>
      <c r="C14" s="78">
        <f>'[10]8月25日主要消费品价格  '!C14</f>
        <v>4</v>
      </c>
    </row>
    <row r="15" spans="1:3" ht="23.95" customHeight="1">
      <c r="A15" s="21" t="s">
        <v>269</v>
      </c>
      <c r="B15" s="18" t="s">
        <v>258</v>
      </c>
      <c r="C15" s="78">
        <f>'[10]8月25日主要消费品价格  '!C15</f>
        <v>4</v>
      </c>
    </row>
    <row r="16" spans="1:3" ht="23.95" customHeight="1">
      <c r="A16" s="21" t="s">
        <v>270</v>
      </c>
      <c r="B16" s="18" t="s">
        <v>258</v>
      </c>
      <c r="C16" s="78">
        <f>'[10]8月25日主要消费品价格  '!C16</f>
        <v>13</v>
      </c>
    </row>
    <row r="17" spans="1:3" ht="23.95" customHeight="1">
      <c r="A17" s="21" t="s">
        <v>271</v>
      </c>
      <c r="B17" s="18" t="s">
        <v>258</v>
      </c>
      <c r="C17" s="78">
        <f>'[10]8月25日主要消费品价格  '!C17</f>
        <v>4.5</v>
      </c>
    </row>
    <row r="18" spans="1:3" ht="23.95" customHeight="1">
      <c r="A18" s="21" t="s">
        <v>272</v>
      </c>
      <c r="B18" s="18" t="s">
        <v>282</v>
      </c>
      <c r="C18" s="78">
        <f>'[10]8月25日主要消费品价格  '!C18</f>
        <v>149.9</v>
      </c>
    </row>
    <row r="19" spans="1:3" ht="23.95" customHeight="1">
      <c r="A19" s="21" t="s">
        <v>273</v>
      </c>
      <c r="B19" s="18" t="s">
        <v>282</v>
      </c>
      <c r="C19" s="78">
        <f>'[10]8月25日主要消费品价格  '!C19</f>
        <v>67.900000000000006</v>
      </c>
    </row>
    <row r="20" spans="1:3" ht="23.95" customHeight="1">
      <c r="A20" s="21" t="s">
        <v>274</v>
      </c>
      <c r="B20" s="18" t="s">
        <v>275</v>
      </c>
      <c r="C20" s="78">
        <f>'[10]8月25日主要消费品价格  '!C20</f>
        <v>368</v>
      </c>
    </row>
    <row r="21" spans="1:3" ht="23.95" customHeight="1">
      <c r="A21" s="21" t="s">
        <v>276</v>
      </c>
      <c r="B21" s="18" t="s">
        <v>277</v>
      </c>
      <c r="C21" s="78">
        <f>'[10]8月25日主要消费品价格  '!C21</f>
        <v>6.58</v>
      </c>
    </row>
    <row r="22" spans="1:3" ht="23.95" customHeight="1">
      <c r="A22" s="21" t="s">
        <v>278</v>
      </c>
      <c r="B22" s="18" t="s">
        <v>277</v>
      </c>
      <c r="C22" s="78">
        <f>'[10]8月25日主要消费品价格  '!C22</f>
        <v>6.51</v>
      </c>
    </row>
    <row r="23" spans="1:3" ht="23.95" customHeight="1">
      <c r="A23" s="21" t="s">
        <v>279</v>
      </c>
      <c r="B23" s="18" t="s">
        <v>109</v>
      </c>
      <c r="C23" s="78">
        <f>'[10]8月25日主要消费品价格  '!C23</f>
        <v>4500</v>
      </c>
    </row>
    <row r="24" spans="1:3" ht="23.95" customHeight="1">
      <c r="A24" s="26" t="s">
        <v>280</v>
      </c>
      <c r="B24" s="22" t="s">
        <v>281</v>
      </c>
      <c r="C24" s="27">
        <f>'[10]8月25日主要消费品价格  '!C24</f>
        <v>27</v>
      </c>
    </row>
  </sheetData>
  <mergeCells count="1">
    <mergeCell ref="A1:C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"/>
  <sheetViews>
    <sheetView workbookViewId="0">
      <selection activeCell="B4" sqref="B4"/>
    </sheetView>
  </sheetViews>
  <sheetFormatPr defaultRowHeight="21.75"/>
  <cols>
    <col min="1" max="5" width="14.875" style="1" customWidth="1"/>
  </cols>
  <sheetData>
    <row r="1" spans="1:9" ht="45.7" customHeight="1">
      <c r="A1" s="122" t="s">
        <v>26</v>
      </c>
      <c r="B1" s="122"/>
      <c r="C1" s="122"/>
      <c r="D1" s="122"/>
      <c r="E1" s="122"/>
    </row>
    <row r="2" spans="1:9" ht="16.3">
      <c r="A2" s="123" t="s">
        <v>302</v>
      </c>
      <c r="B2" s="123"/>
      <c r="C2" s="123"/>
      <c r="D2" s="123"/>
      <c r="E2" s="123"/>
    </row>
    <row r="3" spans="1:9" ht="52.5" customHeight="1">
      <c r="A3" s="120" t="s">
        <v>0</v>
      </c>
      <c r="B3" s="124" t="s">
        <v>321</v>
      </c>
      <c r="C3" s="124"/>
      <c r="D3" s="124"/>
      <c r="E3" s="125"/>
      <c r="I3" t="s">
        <v>69</v>
      </c>
    </row>
    <row r="4" spans="1:9" ht="12.9">
      <c r="A4" s="117"/>
      <c r="B4" s="91" t="s">
        <v>9</v>
      </c>
      <c r="C4" s="91" t="s">
        <v>27</v>
      </c>
      <c r="D4" s="91" t="s">
        <v>68</v>
      </c>
      <c r="E4" s="35" t="s">
        <v>27</v>
      </c>
    </row>
    <row r="5" spans="1:9" ht="52.5" customHeight="1">
      <c r="A5" s="21" t="s">
        <v>288</v>
      </c>
      <c r="B5" s="19">
        <v>891.2</v>
      </c>
      <c r="C5" s="19">
        <v>6</v>
      </c>
      <c r="D5" s="51">
        <v>7</v>
      </c>
      <c r="E5" s="24">
        <v>18</v>
      </c>
    </row>
    <row r="6" spans="1:9" ht="52.5" customHeight="1">
      <c r="A6" s="21" t="s">
        <v>15</v>
      </c>
      <c r="B6" s="19" t="s">
        <v>24</v>
      </c>
      <c r="C6" s="19" t="s">
        <v>24</v>
      </c>
      <c r="D6" s="19">
        <f>'[2]13分地区'!$M$9</f>
        <v>9.6</v>
      </c>
      <c r="E6" s="24">
        <f>'[2]13分地区'!$N$9</f>
        <v>6</v>
      </c>
    </row>
    <row r="7" spans="1:9" ht="52.5" customHeight="1">
      <c r="A7" s="21" t="s">
        <v>28</v>
      </c>
      <c r="B7" s="19" t="s">
        <v>24</v>
      </c>
      <c r="C7" s="19" t="s">
        <v>24</v>
      </c>
      <c r="D7" s="19">
        <f>'[2]13分地区'!$Z$9</f>
        <v>4.8</v>
      </c>
      <c r="E7" s="67">
        <f>'[2]13分地区'!$AA$9</f>
        <v>19</v>
      </c>
    </row>
    <row r="8" spans="1:9" ht="52.5" customHeight="1">
      <c r="A8" s="21" t="s">
        <v>13</v>
      </c>
      <c r="B8" s="51">
        <f>'[2]13分地区'!AE9</f>
        <v>527.47137999999984</v>
      </c>
      <c r="C8" s="45">
        <f>'[2]13分地区'!AF9</f>
        <v>7</v>
      </c>
      <c r="D8" s="76">
        <f>'[2]13分地区'!AG9</f>
        <v>11.4</v>
      </c>
      <c r="E8" s="109">
        <f>'[2]13分地区'!AH9</f>
        <v>1</v>
      </c>
      <c r="F8" s="44"/>
    </row>
    <row r="9" spans="1:9" s="81" customFormat="1" ht="52.5" customHeight="1">
      <c r="A9" s="86" t="s">
        <v>29</v>
      </c>
      <c r="B9" s="76">
        <f>'[2]13分地区'!$AJ$9</f>
        <v>115.0275</v>
      </c>
      <c r="C9" s="77">
        <f>'[2]13分地区'!$AL$9</f>
        <v>3</v>
      </c>
      <c r="D9" s="77" t="s">
        <v>300</v>
      </c>
      <c r="E9" s="78" t="s">
        <v>24</v>
      </c>
    </row>
    <row r="10" spans="1:9" ht="48.25" customHeight="1">
      <c r="A10" s="21" t="s">
        <v>289</v>
      </c>
      <c r="B10" s="76">
        <f>'[3]13分地区'!$AM$9</f>
        <v>18324.86</v>
      </c>
      <c r="C10" s="77">
        <f>RANK('[3]13分地区'!$AM$9,'[3]13分地区'!$AM$6:$AM$26)</f>
        <v>5</v>
      </c>
      <c r="D10" s="51">
        <f>'[3]13分地区'!$AN$9</f>
        <v>9.1</v>
      </c>
      <c r="E10" s="78">
        <f>RANK('[3]13分地区'!$AN$9,'[3]13分地区'!$AN$6:$AN$26)</f>
        <v>7</v>
      </c>
    </row>
    <row r="11" spans="1:9" ht="54" customHeight="1">
      <c r="A11" s="90" t="s">
        <v>290</v>
      </c>
      <c r="B11" s="105">
        <f>'[3]13分地区'!$AO$9</f>
        <v>7376.83</v>
      </c>
      <c r="C11" s="23">
        <f>RANK('[3]13分地区'!$AO$9,'[3]13分地区'!$AO$6:$AO$26)</f>
        <v>9</v>
      </c>
      <c r="D11" s="52">
        <f>'[3]13分地区'!$AP$9</f>
        <v>10</v>
      </c>
      <c r="E11" s="27">
        <f>RANK('[3]13分地区'!$AP$9,'[3]13分地区'!$AP$6:$AP$26)</f>
        <v>7</v>
      </c>
    </row>
  </sheetData>
  <mergeCells count="4">
    <mergeCell ref="A1:E1"/>
    <mergeCell ref="A2:E2"/>
    <mergeCell ref="A3:A4"/>
    <mergeCell ref="B3:E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C10"/>
  <sheetViews>
    <sheetView workbookViewId="0">
      <selection activeCell="A2" sqref="A2:C2"/>
    </sheetView>
  </sheetViews>
  <sheetFormatPr defaultRowHeight="19.05"/>
  <cols>
    <col min="1" max="1" width="21.25" style="2" customWidth="1"/>
    <col min="2" max="3" width="16.375" style="2" customWidth="1"/>
  </cols>
  <sheetData>
    <row r="1" spans="1:3">
      <c r="A1" s="110" t="s">
        <v>35</v>
      </c>
      <c r="B1" s="110"/>
      <c r="C1" s="110"/>
    </row>
    <row r="2" spans="1:3" ht="16.3">
      <c r="A2" s="129" t="s">
        <v>303</v>
      </c>
      <c r="B2" s="129"/>
      <c r="C2" s="129"/>
    </row>
    <row r="3" spans="1:3" ht="16.3">
      <c r="A3" s="130" t="s">
        <v>304</v>
      </c>
      <c r="B3" s="130"/>
      <c r="C3" s="130"/>
    </row>
    <row r="4" spans="1:3" ht="39.25" customHeight="1">
      <c r="A4" s="126" t="s">
        <v>20</v>
      </c>
      <c r="B4" s="127" t="s">
        <v>31</v>
      </c>
      <c r="C4" s="131" t="s">
        <v>67</v>
      </c>
    </row>
    <row r="5" spans="1:3" ht="39.25" customHeight="1">
      <c r="A5" s="113"/>
      <c r="B5" s="128"/>
      <c r="C5" s="132"/>
    </row>
    <row r="6" spans="1:3" ht="81.7" customHeight="1">
      <c r="A6" s="61" t="s">
        <v>32</v>
      </c>
      <c r="B6" s="8">
        <v>1602242</v>
      </c>
      <c r="C6" s="9">
        <v>3</v>
      </c>
    </row>
    <row r="7" spans="1:3" ht="81.7" customHeight="1">
      <c r="A7" s="61" t="s">
        <v>33</v>
      </c>
      <c r="B7" s="8">
        <v>188727</v>
      </c>
      <c r="C7" s="9">
        <v>3.1</v>
      </c>
    </row>
    <row r="8" spans="1:3" ht="81.7" customHeight="1">
      <c r="A8" s="61" t="s">
        <v>34</v>
      </c>
      <c r="B8" s="8">
        <v>917496</v>
      </c>
      <c r="C8" s="9">
        <v>2.2999999999999998</v>
      </c>
    </row>
    <row r="9" spans="1:3" ht="81.7" customHeight="1">
      <c r="A9" s="61" t="s">
        <v>293</v>
      </c>
      <c r="B9" s="8">
        <v>642177</v>
      </c>
      <c r="C9" s="9">
        <v>4</v>
      </c>
    </row>
    <row r="10" spans="1:3" ht="81.7" customHeight="1">
      <c r="A10" s="62" t="s">
        <v>66</v>
      </c>
      <c r="B10" s="10">
        <v>496019</v>
      </c>
      <c r="C10" s="11">
        <v>4.5</v>
      </c>
    </row>
  </sheetData>
  <mergeCells count="6">
    <mergeCell ref="A4:A5"/>
    <mergeCell ref="B4:B5"/>
    <mergeCell ref="A1:C1"/>
    <mergeCell ref="A2:C2"/>
    <mergeCell ref="A3:C3"/>
    <mergeCell ref="C4:C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C10"/>
  <sheetViews>
    <sheetView workbookViewId="0">
      <selection sqref="A1:C1"/>
    </sheetView>
  </sheetViews>
  <sheetFormatPr defaultRowHeight="12.9"/>
  <cols>
    <col min="1" max="3" width="15.875" customWidth="1"/>
  </cols>
  <sheetData>
    <row r="1" spans="1:3" ht="19.05">
      <c r="A1" s="110" t="s">
        <v>291</v>
      </c>
      <c r="B1" s="110"/>
      <c r="C1" s="110"/>
    </row>
    <row r="2" spans="1:3" ht="16.3">
      <c r="A2" s="129" t="s">
        <v>30</v>
      </c>
      <c r="B2" s="129"/>
      <c r="C2" s="129"/>
    </row>
    <row r="3" spans="1:3" ht="16.3">
      <c r="A3" s="130" t="s">
        <v>36</v>
      </c>
      <c r="B3" s="130"/>
      <c r="C3" s="130"/>
    </row>
    <row r="4" spans="1:3" ht="71.5" customHeight="1">
      <c r="A4" s="120" t="s">
        <v>20</v>
      </c>
      <c r="B4" s="121" t="s">
        <v>31</v>
      </c>
      <c r="C4" s="134" t="s">
        <v>70</v>
      </c>
    </row>
    <row r="5" spans="1:3">
      <c r="A5" s="118"/>
      <c r="B5" s="133"/>
      <c r="C5" s="135"/>
    </row>
    <row r="6" spans="1:3" ht="70.5" customHeight="1">
      <c r="A6" s="63" t="s">
        <v>38</v>
      </c>
      <c r="B6" s="66">
        <v>1082944</v>
      </c>
      <c r="C6" s="67">
        <v>3.1</v>
      </c>
    </row>
    <row r="7" spans="1:3" ht="70.5" customHeight="1">
      <c r="A7" s="63" t="s">
        <v>33</v>
      </c>
      <c r="B7" s="66">
        <v>71141</v>
      </c>
      <c r="C7" s="67">
        <v>1.4</v>
      </c>
    </row>
    <row r="8" spans="1:3" ht="70.5" customHeight="1">
      <c r="A8" s="63" t="s">
        <v>34</v>
      </c>
      <c r="B8" s="66">
        <v>720302</v>
      </c>
      <c r="C8" s="67">
        <v>2.8</v>
      </c>
    </row>
    <row r="9" spans="1:3" ht="70.5" customHeight="1">
      <c r="A9" s="63" t="s">
        <v>292</v>
      </c>
      <c r="B9" s="66">
        <v>456020</v>
      </c>
      <c r="C9" s="67">
        <v>4.5</v>
      </c>
    </row>
    <row r="10" spans="1:3" ht="70.5" customHeight="1">
      <c r="A10" s="64" t="s">
        <v>40</v>
      </c>
      <c r="B10" s="23">
        <v>291501</v>
      </c>
      <c r="C10" s="27">
        <v>4.5</v>
      </c>
    </row>
  </sheetData>
  <mergeCells count="6">
    <mergeCell ref="A4:A5"/>
    <mergeCell ref="B4:B5"/>
    <mergeCell ref="A1:C1"/>
    <mergeCell ref="C4:C5"/>
    <mergeCell ref="A2:C2"/>
    <mergeCell ref="A3:C3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D20"/>
  <sheetViews>
    <sheetView workbookViewId="0">
      <selection activeCell="D3" sqref="D3"/>
    </sheetView>
  </sheetViews>
  <sheetFormatPr defaultRowHeight="19.05"/>
  <cols>
    <col min="1" max="3" width="23" style="2" customWidth="1"/>
  </cols>
  <sheetData>
    <row r="1" spans="1:4">
      <c r="A1" s="110" t="s">
        <v>42</v>
      </c>
      <c r="B1" s="110"/>
      <c r="C1" s="110"/>
    </row>
    <row r="2" spans="1:4" ht="16.3">
      <c r="A2" s="129" t="s">
        <v>305</v>
      </c>
      <c r="B2" s="129"/>
      <c r="C2" s="129"/>
    </row>
    <row r="3" spans="1:4" ht="16.3">
      <c r="A3" s="130" t="s">
        <v>36</v>
      </c>
      <c r="B3" s="130"/>
      <c r="C3" s="130"/>
    </row>
    <row r="4" spans="1:4" ht="13.6">
      <c r="A4" s="120" t="s">
        <v>20</v>
      </c>
      <c r="B4" s="121" t="s">
        <v>31</v>
      </c>
      <c r="C4" s="134" t="s">
        <v>71</v>
      </c>
      <c r="D4" s="4"/>
    </row>
    <row r="5" spans="1:4" ht="13.6">
      <c r="A5" s="118"/>
      <c r="B5" s="133"/>
      <c r="C5" s="135"/>
      <c r="D5" s="4"/>
    </row>
    <row r="6" spans="1:4" ht="27.7" customHeight="1">
      <c r="A6" s="30" t="s">
        <v>72</v>
      </c>
      <c r="B6" s="19">
        <v>328805.2</v>
      </c>
      <c r="C6" s="24">
        <v>3.3</v>
      </c>
      <c r="D6" s="4"/>
    </row>
    <row r="7" spans="1:4" ht="27.7" customHeight="1">
      <c r="A7" s="30" t="s">
        <v>73</v>
      </c>
      <c r="B7" s="19">
        <v>131164.4</v>
      </c>
      <c r="C7" s="24">
        <v>5.0999999999999996</v>
      </c>
      <c r="D7" s="4"/>
    </row>
    <row r="8" spans="1:4" ht="27.7" customHeight="1">
      <c r="A8" s="30" t="s">
        <v>74</v>
      </c>
      <c r="B8" s="19">
        <v>86351.4</v>
      </c>
      <c r="C8" s="24" t="s">
        <v>24</v>
      </c>
      <c r="D8" s="4"/>
    </row>
    <row r="9" spans="1:4" ht="27.7" customHeight="1">
      <c r="A9" s="30" t="s">
        <v>75</v>
      </c>
      <c r="B9" s="19">
        <v>9631.4</v>
      </c>
      <c r="C9" s="24">
        <v>2.5</v>
      </c>
      <c r="D9" s="4"/>
    </row>
    <row r="10" spans="1:4" ht="27.7" customHeight="1">
      <c r="A10" s="30" t="s">
        <v>76</v>
      </c>
      <c r="B10" s="19">
        <v>157998.1</v>
      </c>
      <c r="C10" s="24">
        <v>1.5</v>
      </c>
      <c r="D10" s="4"/>
    </row>
    <row r="11" spans="1:4" ht="27.7" customHeight="1">
      <c r="A11" s="30" t="s">
        <v>77</v>
      </c>
      <c r="B11" s="19">
        <v>88354.2</v>
      </c>
      <c r="C11" s="24">
        <v>-2.2000000000000002</v>
      </c>
      <c r="D11" s="4"/>
    </row>
    <row r="12" spans="1:4" ht="27.7" customHeight="1">
      <c r="A12" s="30" t="s">
        <v>86</v>
      </c>
      <c r="B12" s="19">
        <v>48970</v>
      </c>
      <c r="C12" s="24">
        <v>13.2</v>
      </c>
      <c r="D12" s="4"/>
    </row>
    <row r="13" spans="1:4" ht="27.7" customHeight="1">
      <c r="A13" s="30" t="s">
        <v>78</v>
      </c>
      <c r="B13" s="19">
        <v>23884.7</v>
      </c>
      <c r="C13" s="24">
        <v>3.1</v>
      </c>
      <c r="D13" s="4"/>
    </row>
    <row r="14" spans="1:4" ht="27.7" customHeight="1">
      <c r="A14" s="30" t="s">
        <v>79</v>
      </c>
      <c r="B14" s="19">
        <v>6126.5</v>
      </c>
      <c r="C14" s="24">
        <v>12.6</v>
      </c>
      <c r="D14" s="4"/>
    </row>
    <row r="15" spans="1:4" ht="27.7" customHeight="1">
      <c r="A15" s="30" t="s">
        <v>80</v>
      </c>
      <c r="B15" s="19">
        <v>192338.9</v>
      </c>
      <c r="C15" s="24">
        <v>3.2</v>
      </c>
      <c r="D15" s="4"/>
    </row>
    <row r="16" spans="1:4" ht="27.7" customHeight="1">
      <c r="A16" s="30" t="s">
        <v>81</v>
      </c>
      <c r="B16" s="19">
        <v>90772.1</v>
      </c>
      <c r="C16" s="24">
        <v>4.4000000000000004</v>
      </c>
      <c r="D16" s="4"/>
    </row>
    <row r="17" spans="1:4" ht="27.7" customHeight="1">
      <c r="A17" s="30" t="s">
        <v>82</v>
      </c>
      <c r="B17" s="19">
        <v>5250.2</v>
      </c>
      <c r="C17" s="24">
        <v>2.6</v>
      </c>
      <c r="D17" s="4"/>
    </row>
    <row r="18" spans="1:4" ht="27.7" customHeight="1">
      <c r="A18" s="30" t="s">
        <v>83</v>
      </c>
      <c r="B18" s="19">
        <v>79046</v>
      </c>
      <c r="C18" s="24">
        <v>1.4</v>
      </c>
      <c r="D18" s="4"/>
    </row>
    <row r="19" spans="1:4" ht="27.7" customHeight="1">
      <c r="A19" s="30" t="s">
        <v>84</v>
      </c>
      <c r="B19" s="19">
        <v>13658.9</v>
      </c>
      <c r="C19" s="24">
        <v>3.7</v>
      </c>
      <c r="D19" s="4"/>
    </row>
    <row r="20" spans="1:4" ht="27.7" customHeight="1">
      <c r="A20" s="31" t="s">
        <v>85</v>
      </c>
      <c r="B20" s="23">
        <v>3611.8</v>
      </c>
      <c r="C20" s="27">
        <v>9.9</v>
      </c>
      <c r="D20" s="4"/>
    </row>
  </sheetData>
  <mergeCells count="6">
    <mergeCell ref="A4:A5"/>
    <mergeCell ref="B4:B5"/>
    <mergeCell ref="C4:C5"/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C19"/>
  <sheetViews>
    <sheetView workbookViewId="0">
      <selection activeCell="D6" sqref="D6"/>
    </sheetView>
  </sheetViews>
  <sheetFormatPr defaultRowHeight="19.05"/>
  <cols>
    <col min="1" max="1" width="22.625" style="2" bestFit="1" customWidth="1"/>
    <col min="2" max="3" width="16.875" style="2" customWidth="1"/>
  </cols>
  <sheetData>
    <row r="1" spans="1:3" ht="31.75" customHeight="1">
      <c r="A1" s="110" t="s">
        <v>43</v>
      </c>
      <c r="B1" s="110"/>
      <c r="C1" s="110"/>
    </row>
    <row r="2" spans="1:3" ht="16.3">
      <c r="A2" s="129" t="s">
        <v>30</v>
      </c>
      <c r="B2" s="129"/>
      <c r="C2" s="129"/>
    </row>
    <row r="3" spans="1:3" ht="16.3">
      <c r="A3" s="130" t="s">
        <v>306</v>
      </c>
      <c r="B3" s="130"/>
      <c r="C3" s="130"/>
    </row>
    <row r="4" spans="1:3" ht="28.55" customHeight="1">
      <c r="A4" s="33" t="s">
        <v>87</v>
      </c>
      <c r="B4" s="34" t="s">
        <v>31</v>
      </c>
      <c r="C4" s="35" t="s">
        <v>307</v>
      </c>
    </row>
    <row r="5" spans="1:3" ht="28.55" customHeight="1">
      <c r="A5" s="29" t="s">
        <v>44</v>
      </c>
      <c r="B5" s="19">
        <v>9264</v>
      </c>
      <c r="C5" s="24">
        <v>9.6999999999999993</v>
      </c>
    </row>
    <row r="6" spans="1:3" ht="28.55" customHeight="1">
      <c r="A6" s="29" t="s">
        <v>45</v>
      </c>
      <c r="B6" s="19">
        <v>4558</v>
      </c>
      <c r="C6" s="24">
        <v>3.6</v>
      </c>
    </row>
    <row r="7" spans="1:3" ht="28.55" customHeight="1">
      <c r="A7" s="29" t="s">
        <v>46</v>
      </c>
      <c r="B7" s="19">
        <v>2394</v>
      </c>
      <c r="C7" s="24">
        <v>6.9</v>
      </c>
    </row>
    <row r="8" spans="1:3" ht="28.55" customHeight="1">
      <c r="A8" s="29" t="s">
        <v>47</v>
      </c>
      <c r="B8" s="19">
        <v>153</v>
      </c>
      <c r="C8" s="24">
        <v>-20</v>
      </c>
    </row>
    <row r="9" spans="1:3" ht="28.55" customHeight="1">
      <c r="A9" s="29" t="s">
        <v>48</v>
      </c>
      <c r="B9" s="19">
        <v>2159</v>
      </c>
      <c r="C9" s="24">
        <v>34</v>
      </c>
    </row>
    <row r="10" spans="1:3" ht="28.55" customHeight="1">
      <c r="A10" s="29" t="s">
        <v>49</v>
      </c>
      <c r="B10" s="19">
        <v>6709</v>
      </c>
      <c r="C10" s="24">
        <v>8.1999999999999993</v>
      </c>
    </row>
    <row r="11" spans="1:3" ht="28.55" customHeight="1">
      <c r="A11" s="29" t="s">
        <v>88</v>
      </c>
      <c r="B11" s="19">
        <v>2116</v>
      </c>
      <c r="C11" s="24">
        <v>4.2</v>
      </c>
    </row>
    <row r="12" spans="1:3" ht="28.55" customHeight="1">
      <c r="A12" s="29" t="s">
        <v>89</v>
      </c>
      <c r="B12" s="19">
        <v>464</v>
      </c>
      <c r="C12" s="24">
        <v>-3</v>
      </c>
    </row>
    <row r="13" spans="1:3" ht="28.55" customHeight="1">
      <c r="A13" s="29" t="s">
        <v>90</v>
      </c>
      <c r="B13" s="19">
        <v>1352</v>
      </c>
      <c r="C13" s="24">
        <v>16.100000000000001</v>
      </c>
    </row>
    <row r="14" spans="1:3" ht="28.55" customHeight="1">
      <c r="A14" s="29" t="s">
        <v>91</v>
      </c>
      <c r="B14" s="19">
        <v>463</v>
      </c>
      <c r="C14" s="24">
        <v>-3.8</v>
      </c>
    </row>
    <row r="15" spans="1:3" ht="28.55" customHeight="1">
      <c r="A15" s="29" t="s">
        <v>92</v>
      </c>
      <c r="B15" s="19">
        <v>1068</v>
      </c>
      <c r="C15" s="24">
        <v>8.1</v>
      </c>
    </row>
    <row r="16" spans="1:3" ht="28.55" customHeight="1">
      <c r="A16" s="29" t="s">
        <v>93</v>
      </c>
      <c r="B16" s="19">
        <v>360</v>
      </c>
      <c r="C16" s="24">
        <v>37.6</v>
      </c>
    </row>
    <row r="17" spans="1:3" ht="28.55" customHeight="1">
      <c r="A17" s="29" t="s">
        <v>94</v>
      </c>
      <c r="B17" s="19">
        <v>737</v>
      </c>
      <c r="C17" s="24">
        <v>35.700000000000003</v>
      </c>
    </row>
    <row r="18" spans="1:3" ht="28.55" customHeight="1">
      <c r="A18" s="28" t="s">
        <v>95</v>
      </c>
      <c r="B18" s="23">
        <v>148</v>
      </c>
      <c r="C18" s="27">
        <v>-41.1</v>
      </c>
    </row>
    <row r="19" spans="1:3" ht="12.9">
      <c r="A19" s="32"/>
      <c r="B19" s="32"/>
      <c r="C19" s="32"/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C20"/>
  <sheetViews>
    <sheetView workbookViewId="0">
      <selection activeCell="H15" sqref="H15"/>
    </sheetView>
  </sheetViews>
  <sheetFormatPr defaultRowHeight="12.9"/>
  <cols>
    <col min="1" max="1" width="26.75" bestFit="1" customWidth="1"/>
    <col min="2" max="2" width="14.125" customWidth="1"/>
    <col min="3" max="3" width="14.25" customWidth="1"/>
  </cols>
  <sheetData>
    <row r="1" spans="1:3" ht="40.75" customHeight="1">
      <c r="A1" s="122" t="s">
        <v>51</v>
      </c>
      <c r="B1" s="122"/>
      <c r="C1" s="122"/>
    </row>
    <row r="2" spans="1:3" ht="16.3">
      <c r="A2" s="129" t="s">
        <v>30</v>
      </c>
      <c r="B2" s="129"/>
      <c r="C2" s="129"/>
    </row>
    <row r="3" spans="1:3" ht="15.8" customHeight="1">
      <c r="A3" s="136" t="s">
        <v>308</v>
      </c>
      <c r="B3" s="136"/>
      <c r="C3" s="136"/>
    </row>
    <row r="4" spans="1:3" ht="29.25" customHeight="1">
      <c r="A4" s="33" t="s">
        <v>87</v>
      </c>
      <c r="B4" s="34" t="s">
        <v>31</v>
      </c>
      <c r="C4" s="35" t="s">
        <v>307</v>
      </c>
    </row>
    <row r="5" spans="1:3" ht="29.25" customHeight="1">
      <c r="A5" s="29" t="s">
        <v>44</v>
      </c>
      <c r="B5" s="19">
        <v>18169</v>
      </c>
      <c r="C5" s="24">
        <v>9.1</v>
      </c>
    </row>
    <row r="6" spans="1:3" ht="29.25" customHeight="1">
      <c r="A6" s="29" t="s">
        <v>45</v>
      </c>
      <c r="B6" s="19">
        <v>9691</v>
      </c>
      <c r="C6" s="24">
        <v>2.4</v>
      </c>
    </row>
    <row r="7" spans="1:3" ht="29.25" customHeight="1">
      <c r="A7" s="29" t="s">
        <v>96</v>
      </c>
      <c r="B7" s="19">
        <v>3791</v>
      </c>
      <c r="C7" s="24">
        <v>24.5</v>
      </c>
    </row>
    <row r="8" spans="1:3" ht="29.25" customHeight="1">
      <c r="A8" s="29" t="s">
        <v>97</v>
      </c>
      <c r="B8" s="19">
        <v>822</v>
      </c>
      <c r="C8" s="24">
        <v>4.9000000000000004</v>
      </c>
    </row>
    <row r="9" spans="1:3" ht="29.25" customHeight="1">
      <c r="A9" s="29" t="s">
        <v>48</v>
      </c>
      <c r="B9" s="19">
        <v>3866</v>
      </c>
      <c r="C9" s="24">
        <v>14.9</v>
      </c>
    </row>
    <row r="10" spans="1:3" ht="29.25" customHeight="1">
      <c r="A10" s="30" t="s">
        <v>49</v>
      </c>
      <c r="B10" s="19">
        <v>12707</v>
      </c>
      <c r="C10" s="24">
        <v>6.5</v>
      </c>
    </row>
    <row r="11" spans="1:3" ht="29.25" customHeight="1">
      <c r="A11" s="30" t="s">
        <v>98</v>
      </c>
      <c r="B11" s="19">
        <v>4754</v>
      </c>
      <c r="C11" s="24">
        <v>8</v>
      </c>
    </row>
    <row r="12" spans="1:3" ht="29.25" customHeight="1">
      <c r="A12" s="30" t="s">
        <v>99</v>
      </c>
      <c r="B12" s="19">
        <v>1389</v>
      </c>
      <c r="C12" s="24">
        <v>-2.2000000000000002</v>
      </c>
    </row>
    <row r="13" spans="1:3" ht="29.25" customHeight="1">
      <c r="A13" s="30" t="s">
        <v>100</v>
      </c>
      <c r="B13" s="19">
        <v>1699</v>
      </c>
      <c r="C13" s="24">
        <v>-3.4</v>
      </c>
    </row>
    <row r="14" spans="1:3" ht="29.25" customHeight="1">
      <c r="A14" s="30" t="s">
        <v>101</v>
      </c>
      <c r="B14" s="19">
        <v>937</v>
      </c>
      <c r="C14" s="24">
        <v>-4</v>
      </c>
    </row>
    <row r="15" spans="1:3" ht="29.25" customHeight="1">
      <c r="A15" s="30" t="s">
        <v>102</v>
      </c>
      <c r="B15" s="19">
        <v>1351</v>
      </c>
      <c r="C15" s="24">
        <v>12.3</v>
      </c>
    </row>
    <row r="16" spans="1:3" ht="29.25" customHeight="1">
      <c r="A16" s="30" t="s">
        <v>103</v>
      </c>
      <c r="B16" s="19">
        <v>865</v>
      </c>
      <c r="C16" s="24">
        <v>22.9</v>
      </c>
    </row>
    <row r="17" spans="1:3" ht="29.25" customHeight="1">
      <c r="A17" s="30" t="s">
        <v>104</v>
      </c>
      <c r="B17" s="19">
        <v>1277</v>
      </c>
      <c r="C17" s="24">
        <v>18</v>
      </c>
    </row>
    <row r="18" spans="1:3" ht="29.25" customHeight="1">
      <c r="A18" s="31" t="s">
        <v>105</v>
      </c>
      <c r="B18" s="23">
        <v>435</v>
      </c>
      <c r="C18" s="27">
        <v>11.4</v>
      </c>
    </row>
    <row r="19" spans="1:3" ht="19.55" customHeight="1">
      <c r="A19" s="137" t="s">
        <v>50</v>
      </c>
      <c r="B19" s="137"/>
      <c r="C19" s="137"/>
    </row>
    <row r="20" spans="1:3">
      <c r="A20" s="138"/>
      <c r="B20" s="138"/>
      <c r="C20" s="138"/>
    </row>
  </sheetData>
  <mergeCells count="4">
    <mergeCell ref="A1:C1"/>
    <mergeCell ref="A2:C2"/>
    <mergeCell ref="A3:C3"/>
    <mergeCell ref="A19:C2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19"/>
  <sheetViews>
    <sheetView workbookViewId="0">
      <selection activeCell="B4" sqref="B4"/>
    </sheetView>
  </sheetViews>
  <sheetFormatPr defaultRowHeight="12.9"/>
  <cols>
    <col min="1" max="1" width="34.375" customWidth="1"/>
    <col min="2" max="2" width="14.625" bestFit="1" customWidth="1"/>
    <col min="3" max="3" width="8.875" bestFit="1" customWidth="1"/>
  </cols>
  <sheetData>
    <row r="1" spans="1:3" ht="30.25" customHeight="1">
      <c r="A1" s="110" t="s">
        <v>52</v>
      </c>
      <c r="B1" s="110"/>
      <c r="C1" s="110"/>
    </row>
    <row r="2" spans="1:3" ht="25.5" customHeight="1">
      <c r="A2" s="130" t="s">
        <v>53</v>
      </c>
      <c r="B2" s="130"/>
      <c r="C2" s="130"/>
    </row>
    <row r="3" spans="1:3" ht="27.7" customHeight="1">
      <c r="A3" s="89" t="s">
        <v>20</v>
      </c>
      <c r="B3" s="13" t="s">
        <v>54</v>
      </c>
      <c r="C3" s="88" t="s">
        <v>56</v>
      </c>
    </row>
    <row r="4" spans="1:3" ht="27.7" customHeight="1">
      <c r="A4" s="102" t="s">
        <v>57</v>
      </c>
      <c r="B4" s="79">
        <f>'[4]规模以上工业生产、销售情况  '!B4</f>
        <v>256.10000000000002</v>
      </c>
      <c r="C4" s="80">
        <f>'[4]规模以上工业生产、销售情况  '!C4</f>
        <v>9.3000000000000007</v>
      </c>
    </row>
    <row r="5" spans="1:3" ht="27.7" customHeight="1">
      <c r="A5" s="5" t="s">
        <v>58</v>
      </c>
      <c r="B5" s="8">
        <f>'[4]规模以上工业生产、销售情况  '!B5</f>
        <v>211.4</v>
      </c>
      <c r="C5" s="9">
        <f>'[4]规模以上工业生产、销售情况  '!C5</f>
        <v>8.4</v>
      </c>
    </row>
    <row r="6" spans="1:3" ht="27.7" customHeight="1">
      <c r="A6" s="5" t="s">
        <v>59</v>
      </c>
      <c r="B6" s="8">
        <f>'[4]规模以上工业生产、销售情况  '!B6</f>
        <v>44.7</v>
      </c>
      <c r="C6" s="9">
        <f>'[4]规模以上工业生产、销售情况  '!C6</f>
        <v>13.2</v>
      </c>
    </row>
    <row r="7" spans="1:3" ht="27.7" customHeight="1">
      <c r="A7" s="5" t="s">
        <v>60</v>
      </c>
      <c r="B7" s="8">
        <f>'[4]规模以上工业生产、销售情况  '!B7</f>
        <v>0.2</v>
      </c>
      <c r="C7" s="9">
        <f>'[4]规模以上工业生产、销售情况  '!C7</f>
        <v>-75</v>
      </c>
    </row>
    <row r="8" spans="1:3" ht="27.7" customHeight="1">
      <c r="A8" s="38" t="s">
        <v>61</v>
      </c>
      <c r="B8" s="8">
        <f>'[4]规模以上工业生产、销售情况  '!B8</f>
        <v>224.6</v>
      </c>
      <c r="C8" s="9">
        <f>'[4]规模以上工业生产、销售情况  '!C8</f>
        <v>10.5</v>
      </c>
    </row>
    <row r="9" spans="1:3" ht="27.7" customHeight="1">
      <c r="A9" s="5" t="s">
        <v>62</v>
      </c>
      <c r="B9" s="8">
        <f>'[4]规模以上工业生产、销售情况  '!B9</f>
        <v>0.9</v>
      </c>
      <c r="C9" s="9">
        <f>'[4]规模以上工业生产、销售情况  '!C9</f>
        <v>-40</v>
      </c>
    </row>
    <row r="10" spans="1:3" ht="27.7" customHeight="1">
      <c r="A10" s="5" t="s">
        <v>63</v>
      </c>
      <c r="B10" s="8">
        <f>'[4]规模以上工业生产、销售情况  '!B10</f>
        <v>30.1</v>
      </c>
      <c r="C10" s="9">
        <f>'[4]规模以上工业生产、销售情况  '!C10</f>
        <v>4.9000000000000004</v>
      </c>
    </row>
    <row r="11" spans="1:3" ht="27.7" customHeight="1">
      <c r="A11" s="5" t="s">
        <v>64</v>
      </c>
      <c r="B11" s="8">
        <f>'[4]规模以上工业生产、销售情况  '!B11</f>
        <v>252.2</v>
      </c>
      <c r="C11" s="9">
        <f>'[4]规模以上工业生产、销售情况  '!C11</f>
        <v>8</v>
      </c>
    </row>
    <row r="12" spans="1:3" ht="27.7" customHeight="1">
      <c r="A12" s="5" t="s">
        <v>58</v>
      </c>
      <c r="B12" s="8">
        <f>'[4]规模以上工业生产、销售情况  '!B12</f>
        <v>209</v>
      </c>
      <c r="C12" s="9">
        <f>'[4]规模以上工业生产、销售情况  '!C12</f>
        <v>7.6</v>
      </c>
    </row>
    <row r="13" spans="1:3" ht="27.7" customHeight="1">
      <c r="A13" s="5" t="s">
        <v>59</v>
      </c>
      <c r="B13" s="8">
        <f>'[4]规模以上工业生产、销售情况  '!B13</f>
        <v>43.3</v>
      </c>
      <c r="C13" s="9">
        <f>'[4]规模以上工业生产、销售情况  '!C13</f>
        <v>10.199999999999999</v>
      </c>
    </row>
    <row r="14" spans="1:3" ht="27.7" customHeight="1">
      <c r="A14" s="5" t="s">
        <v>60</v>
      </c>
      <c r="B14" s="8">
        <f>'[4]规模以上工业生产、销售情况  '!B14</f>
        <v>0.2</v>
      </c>
      <c r="C14" s="9">
        <f>'[4]规模以上工业生产、销售情况  '!C14</f>
        <v>-75</v>
      </c>
    </row>
    <row r="15" spans="1:3" ht="27.7" customHeight="1">
      <c r="A15" s="5" t="s">
        <v>61</v>
      </c>
      <c r="B15" s="8">
        <f>'[4]规模以上工业生产、销售情况  '!B15</f>
        <v>221.1</v>
      </c>
      <c r="C15" s="9">
        <f>'[4]规模以上工业生产、销售情况  '!C15</f>
        <v>9.1999999999999993</v>
      </c>
    </row>
    <row r="16" spans="1:3" ht="27.7" customHeight="1">
      <c r="A16" s="5" t="s">
        <v>62</v>
      </c>
      <c r="B16" s="8">
        <f>'[4]规模以上工业生产、销售情况  '!B16</f>
        <v>0.9</v>
      </c>
      <c r="C16" s="9">
        <f>'[4]规模以上工业生产、销售情况  '!C16</f>
        <v>-35.700000000000003</v>
      </c>
    </row>
    <row r="17" spans="1:3" ht="27.7" customHeight="1">
      <c r="A17" s="5" t="s">
        <v>63</v>
      </c>
      <c r="B17" s="8">
        <f>'[4]规模以上工业生产、销售情况  '!B17</f>
        <v>29.7</v>
      </c>
      <c r="C17" s="9">
        <f>'[4]规模以上工业生产、销售情况  '!C17</f>
        <v>3.8</v>
      </c>
    </row>
    <row r="18" spans="1:3" ht="27.7" customHeight="1">
      <c r="A18" s="38" t="s">
        <v>55</v>
      </c>
      <c r="B18" s="8" t="str">
        <f>'[4]规模以上工业生产、销售情况  '!B18</f>
        <v>－</v>
      </c>
      <c r="C18" s="9">
        <f>'[4]规模以上工业生产、销售情况  '!C18</f>
        <v>3.4</v>
      </c>
    </row>
    <row r="19" spans="1:3" ht="27.7" customHeight="1">
      <c r="A19" s="6" t="s">
        <v>65</v>
      </c>
      <c r="B19" s="10">
        <f>'[4]规模以上工业生产、销售情况  '!B19</f>
        <v>98.5</v>
      </c>
      <c r="C19" s="11">
        <f>'[4]规模以上工业生产、销售情况  '!C19</f>
        <v>0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</vt:i4>
      </vt:variant>
    </vt:vector>
  </HeadingPairs>
  <TitlesOfParts>
    <vt:vector size="26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民营经济  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全社会用电量   </vt:lpstr>
      <vt:lpstr>居民消费价格指数   </vt:lpstr>
      <vt:lpstr>8月25日主要消费品价格  </vt:lpstr>
      <vt:lpstr>'泸县主要经济指标与国家省市对比情况表     '!OLE_LINK2</vt:lpstr>
      <vt:lpstr>'泸州市主要经济指标全省排位情况表    '!OLE_LINK35</vt:lpstr>
      <vt:lpstr>'金融情况  '!OLE_LINK4</vt:lpstr>
      <vt:lpstr>财政收支!OLE_LINK7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cp:lastPrinted>2019-09-30T03:40:10Z</cp:lastPrinted>
  <dcterms:created xsi:type="dcterms:W3CDTF">2019-08-22T02:12:13Z</dcterms:created>
  <dcterms:modified xsi:type="dcterms:W3CDTF">2019-10-15T08:53:22Z</dcterms:modified>
</cp:coreProperties>
</file>